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4"/>
  </bookViews>
  <sheets>
    <sheet name="IS" sheetId="1" r:id="rId1"/>
    <sheet name="BS" sheetId="2" r:id="rId2"/>
    <sheet name="CFS" sheetId="3" r:id="rId3"/>
    <sheet name="SCE" sheetId="4" r:id="rId4"/>
    <sheet name="NOTE" sheetId="5" r:id="rId5"/>
  </sheets>
  <externalReferences>
    <externalReference r:id="rId8"/>
  </externalReferences>
  <definedNames>
    <definedName name="_xlnm.Print_Area" localSheetId="0">'IS'!$A$3:$J$53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G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<sst xmlns="http://schemas.openxmlformats.org/spreadsheetml/2006/main" count="374" uniqueCount="293">
  <si>
    <t>SUPERCOMAL TECHNOLOGIES BERHAD</t>
  </si>
  <si>
    <t>( Company No. : 197527-H )</t>
  </si>
  <si>
    <t xml:space="preserve">      ( Incorporated in Malaysia )</t>
  </si>
  <si>
    <t>Condensed Consolidated Income Statement</t>
  </si>
  <si>
    <t>For The Period  Ended 30th June, 2007</t>
  </si>
  <si>
    <t>Note</t>
  </si>
  <si>
    <t>( Unaudited )</t>
  </si>
  <si>
    <t>Second Quarter Ended</t>
  </si>
  <si>
    <t>Cumulative Quarter Ended</t>
  </si>
  <si>
    <t>30.06.07</t>
  </si>
  <si>
    <t>30.06.06</t>
  </si>
  <si>
    <t>RM ' 000</t>
  </si>
  <si>
    <t>Revenue</t>
  </si>
  <si>
    <t>Cost of Goods Sold</t>
  </si>
  <si>
    <t>Gross Profit</t>
  </si>
  <si>
    <t>Other Operating Income (Net)</t>
  </si>
  <si>
    <t>#</t>
  </si>
  <si>
    <t>Administrative Expenses</t>
  </si>
  <si>
    <t>Selling and Marketing Expenses</t>
  </si>
  <si>
    <t xml:space="preserve">Other Operating Expenses </t>
  </si>
  <si>
    <t>(Loss)/Profit  from Operation</t>
  </si>
  <si>
    <t>Finance Costs, net</t>
  </si>
  <si>
    <t>Share  of  profits and losses  of  associated companies</t>
  </si>
  <si>
    <t>(Loss) / Profit  before tax</t>
  </si>
  <si>
    <t>Taxation</t>
  </si>
  <si>
    <t>(Loss) / Profit  after tax</t>
  </si>
  <si>
    <t>Attributable to :</t>
  </si>
  <si>
    <t>Equity  holders  of  the parent</t>
  </si>
  <si>
    <t>Minority  interests</t>
  </si>
  <si>
    <t>Earnings/(Loss) per  share  attributable  to</t>
  </si>
  <si>
    <t>equity  holders  of the  parent  in  sen</t>
  </si>
  <si>
    <t xml:space="preserve">EPS </t>
  </si>
  <si>
    <t>- Basic (sen)</t>
  </si>
  <si>
    <t>26a</t>
  </si>
  <si>
    <t>- Diluted</t>
  </si>
  <si>
    <t>26b</t>
  </si>
  <si>
    <t>-</t>
  </si>
  <si>
    <t>Note # :</t>
  </si>
  <si>
    <t>Net Other Operating Income</t>
  </si>
  <si>
    <t>Gain/ (Loss) from disposal of fixed assets</t>
  </si>
  <si>
    <t>Property,plant and equipment  written off</t>
  </si>
  <si>
    <t>Gains from scrap and other disposal</t>
  </si>
  <si>
    <t>Interest Income</t>
  </si>
  <si>
    <t>Gain in  foreign exchange</t>
  </si>
  <si>
    <t>Total Net Other Income</t>
  </si>
  <si>
    <t xml:space="preserve">The Condensed Consolidated Income Statement should be read in conjunction with the Audited  </t>
  </si>
  <si>
    <t>Financial Statement of  the  Group for the year ended 31st December , 2006</t>
  </si>
  <si>
    <t xml:space="preserve">             </t>
  </si>
  <si>
    <t>Quarterly Report  On Consolidated Result</t>
  </si>
  <si>
    <t>For Second Quarter Ended 30th June, 2007</t>
  </si>
  <si>
    <t xml:space="preserve">Condensed Consolidated Balance Sheet  </t>
  </si>
  <si>
    <t xml:space="preserve"> </t>
  </si>
  <si>
    <t>(Unaudited)</t>
  </si>
  <si>
    <t>Audited</t>
  </si>
  <si>
    <t>As At End Of</t>
  </si>
  <si>
    <t>As At  Preceding</t>
  </si>
  <si>
    <t>Current Quarter</t>
  </si>
  <si>
    <t>Financial Year End</t>
  </si>
  <si>
    <t>30.06.2007</t>
  </si>
  <si>
    <t>31.12.2006</t>
  </si>
  <si>
    <t>ASSETS</t>
  </si>
  <si>
    <t>Non-Current Assets</t>
  </si>
  <si>
    <t>Property, Plant and Equipment</t>
  </si>
  <si>
    <t>Prepaid Lease  Payments</t>
  </si>
  <si>
    <t>Development costs</t>
  </si>
  <si>
    <t>Investment</t>
  </si>
  <si>
    <t xml:space="preserve">Current Assets </t>
  </si>
  <si>
    <t>Inventories</t>
  </si>
  <si>
    <t>Trade Receivables</t>
  </si>
  <si>
    <t>Other Receivables</t>
  </si>
  <si>
    <t>Tax (Prepaid)</t>
  </si>
  <si>
    <t>Short-term  deposit  with licensed bank</t>
  </si>
  <si>
    <t>Cash  and  Bank  Balance</t>
  </si>
  <si>
    <t>Total  Assets</t>
  </si>
  <si>
    <t>EQUITY AND  LIABILITIES</t>
  </si>
  <si>
    <t xml:space="preserve">Equity attributable to  equity  holders  of  the  parent </t>
  </si>
  <si>
    <t>Share Capital</t>
  </si>
  <si>
    <t>Reserves</t>
  </si>
  <si>
    <t>-  Share Premium</t>
  </si>
  <si>
    <t>-  Revaluation Reserve</t>
  </si>
  <si>
    <t>-  Retained Profit</t>
  </si>
  <si>
    <t>Non-Current Liability</t>
  </si>
  <si>
    <t>Deferred Taxation</t>
  </si>
  <si>
    <t xml:space="preserve">Current Liabilities </t>
  </si>
  <si>
    <t>Trade Payables</t>
  </si>
  <si>
    <t>Other Payables,</t>
  </si>
  <si>
    <t>Accrual expenses</t>
  </si>
  <si>
    <t>Bank Borrowings</t>
  </si>
  <si>
    <t>Total  Liabilities</t>
  </si>
  <si>
    <t>TOTAL EQUITY AND  LIABILITIES</t>
  </si>
  <si>
    <t>Net asset per share (RM)</t>
  </si>
  <si>
    <t>The Condensed Consolidated Balance Sheet should be read in conjunction with the Audited</t>
  </si>
  <si>
    <t>Financial Statement of the Group for the year ended 31st December , 2006</t>
  </si>
  <si>
    <t>Condensed Consolidated Cash Flow Statement</t>
  </si>
  <si>
    <t>For  Second  Quarter Ended 30th June, 2007</t>
  </si>
  <si>
    <t>6 months</t>
  </si>
  <si>
    <t>ended</t>
  </si>
  <si>
    <t>Net (Loss) / Profit  before Tax</t>
  </si>
  <si>
    <t>Adjustment for non - cash items :-</t>
  </si>
  <si>
    <t>Depreciation of  property,plant and  equipment</t>
  </si>
  <si>
    <t>Amortisation  of  Prepaid  Lease Payments</t>
  </si>
  <si>
    <t>Amortisation  of  Development  cost</t>
  </si>
  <si>
    <t>Interest  Expenses</t>
  </si>
  <si>
    <t>Interest  Income</t>
  </si>
  <si>
    <t>Share of  loss  of  an associate  company</t>
  </si>
  <si>
    <t>Property,plant and equipment  written  off</t>
  </si>
  <si>
    <t>(Gain)/Loss on  Disposal  of  fixed  assets</t>
  </si>
  <si>
    <t>Operating profit  before changes in working capital</t>
  </si>
  <si>
    <t>Changes in Working Capital :-</t>
  </si>
  <si>
    <t>Net Change in Inventories</t>
  </si>
  <si>
    <t>: (Increase)</t>
  </si>
  <si>
    <t>Net Change in current assets</t>
  </si>
  <si>
    <t>Net Change in current liabilities</t>
  </si>
  <si>
    <t>: Increase</t>
  </si>
  <si>
    <t>Cash (used in)/generated  from operation</t>
  </si>
  <si>
    <t>Tax  refund</t>
  </si>
  <si>
    <t xml:space="preserve">Tax paid </t>
  </si>
  <si>
    <t>Net cash flow (used in)/ generated  from operating  activities</t>
  </si>
  <si>
    <t>CASH FLOWS FROM INVESTING ACTIVITIES :-</t>
  </si>
  <si>
    <t>Interest received</t>
  </si>
  <si>
    <t>Purchase of property, plant &amp; equipment</t>
  </si>
  <si>
    <t>Proceeds  from  Disposal  of  fixed  assets</t>
  </si>
  <si>
    <t>Net cash (used in) investing activities</t>
  </si>
  <si>
    <t>CASH FLOWS FROM FINANCING ACTIVITIES :-</t>
  </si>
  <si>
    <t>Increase  in  bank  borrowings</t>
  </si>
  <si>
    <t xml:space="preserve">Repayment Bank loan </t>
  </si>
  <si>
    <t>Interest  Paid</t>
  </si>
  <si>
    <t>Net cash generated from  financing activities</t>
  </si>
  <si>
    <t>Net change in Cash &amp; Cash Equivalents</t>
  </si>
  <si>
    <t>Cash &amp; Cash Equivalents at beginning of year</t>
  </si>
  <si>
    <t>Cash &amp; Cash Equivalents at end of  period / year</t>
  </si>
  <si>
    <t>The Condensed Consolidated Cash Flow Statement should be read in conjunction with the Audited</t>
  </si>
  <si>
    <t>Financial Statement of  the  Group  for the year ended  31st  December, 2006</t>
  </si>
  <si>
    <t xml:space="preserve">     </t>
  </si>
  <si>
    <t>Condensed Consolidated Statement of Changes in Equity</t>
  </si>
  <si>
    <t>For The Six  Months  Ended  30th June,2007</t>
  </si>
  <si>
    <t>&lt;---- Attributable  to equity  holders  of  the  parent --------------&gt;</t>
  </si>
  <si>
    <t>Share</t>
  </si>
  <si>
    <t xml:space="preserve">Share </t>
  </si>
  <si>
    <t>Revaluation</t>
  </si>
  <si>
    <t>Retained</t>
  </si>
  <si>
    <t>Total</t>
  </si>
  <si>
    <t>Capital</t>
  </si>
  <si>
    <t>Premium</t>
  </si>
  <si>
    <t>Reserve</t>
  </si>
  <si>
    <t>Profit</t>
  </si>
  <si>
    <t>Current 6  months ended 30.06.2007</t>
  </si>
  <si>
    <t>Balance as of 1st January , 2007</t>
  </si>
  <si>
    <t>(Cumulative)</t>
  </si>
  <si>
    <t>Balance as of 30th June ,2007</t>
  </si>
  <si>
    <t>Preceding Year's 6 months ended 30.06.2006</t>
  </si>
  <si>
    <t>Balance as of  1st January, 2006</t>
  </si>
  <si>
    <t>Net profit  after  tax  for  the period</t>
  </si>
  <si>
    <t>Balance as of  30th June ,2006</t>
  </si>
  <si>
    <t>The Condensed Consolidated Statement of Changes in Equity should be read in conjunction</t>
  </si>
  <si>
    <t>with the Audited Financial Statement of  the  Group for the year ended 31st December, 2006</t>
  </si>
  <si>
    <t>QUARTERLY REPORT FOR THE FINANCIAL PERIOD ENDED  30th JUNE,2007</t>
  </si>
  <si>
    <t>NOTES TO THE INTERIM FINANCIAL REPORT</t>
  </si>
  <si>
    <t>1.  Basis  Of Preparation</t>
  </si>
  <si>
    <t xml:space="preserve">     The  interim  financial  report  is  unaudited  and  has  been  prepared  in  compliance  with FRS 134,</t>
  </si>
  <si>
    <t xml:space="preserve">     "Interim Financial Reporting" and  Paragraph  9.22  of  the Listing Requirements  of </t>
  </si>
  <si>
    <t xml:space="preserve">     Bursa  Malaysia  Securities  Berhad  for  the  MESDAQ  market.</t>
  </si>
  <si>
    <t xml:space="preserve">     The  interim  financial  report  should  be read in  conjunction  with  the  audited  financial  </t>
  </si>
  <si>
    <t xml:space="preserve">     statements  of  the Group  for  the  year  ended  31 December 2006.</t>
  </si>
  <si>
    <t xml:space="preserve">     The  accounting policies  and  methods  of  computation  adopted  by the  Group in  this  interim</t>
  </si>
  <si>
    <t xml:space="preserve">     financial  report are consistent  with  those  adopted  in the  financial  statements  for  the  year</t>
  </si>
  <si>
    <t xml:space="preserve">     ended  31  December 2006   except   for   the    adoption   of    the following   new/revised  </t>
  </si>
  <si>
    <t xml:space="preserve">     Financial  Reporting Standards ("FRS") effective  for  financial  period  beginning  1 January 2007:</t>
  </si>
  <si>
    <t xml:space="preserve">     FRS 6</t>
  </si>
  <si>
    <t>Exploration  for  and  Evaluation  of  Mineral  Resources</t>
  </si>
  <si>
    <t xml:space="preserve">     FRS 117</t>
  </si>
  <si>
    <t>Leases</t>
  </si>
  <si>
    <t xml:space="preserve">     Amendments  to  FRS 119</t>
  </si>
  <si>
    <t>Employees  Benefits- Actuarial  Gains  and  Losses, Group Plans</t>
  </si>
  <si>
    <t>and  Disclosures</t>
  </si>
  <si>
    <t xml:space="preserve">     FRS 124</t>
  </si>
  <si>
    <t>Related  Party  Disclosures</t>
  </si>
  <si>
    <t xml:space="preserve">    FRS 6  and  amendments  to  FRS 119  does  not  relevant  to  the  Group's  operations  and  the</t>
  </si>
  <si>
    <t xml:space="preserve">    adoption  of  FRS 124  do  not  have  significant  financial  impact  on  the  Group. The  principal</t>
  </si>
  <si>
    <t xml:space="preserve">    effects  of  the  changes  in  accounting  policies  resulting  from  the  adoption  of  FRS 117  are</t>
  </si>
  <si>
    <t xml:space="preserve">    discussed  below:</t>
  </si>
  <si>
    <t xml:space="preserve">     a) FRS 117 :</t>
  </si>
  <si>
    <t xml:space="preserve">         Prior  to  1 January 2007, leasehold  land  held  for  own use  was  classified  as  property, plant  and </t>
  </si>
  <si>
    <t xml:space="preserve">         equipmentt  and was  stated  at  cost  less  accumulated  depreciation  and  impairment  loss.</t>
  </si>
  <si>
    <t xml:space="preserve">         The  adoption  of  the revised  FRS 117  in  2007  has  resulted  in  a  change  in  the  accounting </t>
  </si>
  <si>
    <t xml:space="preserve">         policy  relating  to  the  classification  of  leasehold land. Under  FRS 117, leases  of  land  and  </t>
  </si>
  <si>
    <t xml:space="preserve">         assets.</t>
  </si>
  <si>
    <t xml:space="preserve">         The  Group  has  applied  the  change  in  accounting policy  in  respect  of  leasehold  land  in</t>
  </si>
  <si>
    <t xml:space="preserve">         accordance  with  the  transitional  provisions of  FRS 117. At  1  January 2007, the   unamortised</t>
  </si>
  <si>
    <t xml:space="preserve">         carrying  amount  of  leasehold  land  is  classified  as  prepaid  lease  payments. The  reclassification</t>
  </si>
  <si>
    <t xml:space="preserve">         of  leasehold  land  as  prepaid  lease  payments  has  been  accounted  for  retrospectively  and</t>
  </si>
  <si>
    <t xml:space="preserve">         certain  comparatives  as  at  31  December 2006  has  been  restated  as  follows:</t>
  </si>
  <si>
    <t>Previously</t>
  </si>
  <si>
    <t>Changes in</t>
  </si>
  <si>
    <t>stated</t>
  </si>
  <si>
    <t>accounting policy</t>
  </si>
  <si>
    <t>Restated</t>
  </si>
  <si>
    <t>RM'000</t>
  </si>
  <si>
    <t>31.12.06</t>
  </si>
  <si>
    <t xml:space="preserve">         Non- current  assets</t>
  </si>
  <si>
    <t xml:space="preserve">         Property, plant &amp; equipment</t>
  </si>
  <si>
    <t xml:space="preserve">         Prepaid  lease payments</t>
  </si>
  <si>
    <t>2.  Audit Report of Preceding Annual Financial Statements</t>
  </si>
  <si>
    <t xml:space="preserve">     The auditors' report of the preceding annual financial statements was not subject to any qualification.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</si>
  <si>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</si>
  <si>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</si>
  <si>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</si>
  <si>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</si>
  <si>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</si>
  <si>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 xml:space="preserve">     There were no changes in estimates which materially affect the current interim period.</t>
  </si>
  <si>
    <t>6.  Changes in Debt and Equity Securities</t>
  </si>
  <si>
    <t xml:space="preserve">     There were no issuance, cancellations, repurchases, resale and repayments of debt and equity </t>
  </si>
  <si>
    <t xml:space="preserve">     securities during the current financial period.</t>
  </si>
  <si>
    <t>7.  Dividends Paid</t>
  </si>
  <si>
    <t xml:space="preserve">     There  was  no dividend  paid  during  the  quarter.</t>
  </si>
  <si>
    <t>8.  Segmental Reporting</t>
  </si>
  <si>
    <t xml:space="preserve">     No segmental analysis is prepared as the Group is primarily operating in the manufacture of wires  </t>
  </si>
  <si>
    <t xml:space="preserve">     and  cables  for  wire - harness  and electronic devices.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</si>
  <si>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</si>
  <si>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</si>
  <si>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</si>
  <si>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</si>
  <si>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 xml:space="preserve">      There  were  no  material  subsequent  events.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</si>
  <si>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</si>
  <si>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</si>
  <si>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</si>
  <si>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 xml:space="preserve">      The Group  had no  contingent  liabilities  and  contingent  assets  as at 30th June 2007</t>
  </si>
  <si>
    <t>13.  Capital Commitments</t>
  </si>
  <si>
    <t xml:space="preserve">     There was no commitment for purchases of property, plant and equipment as at 30th June 2007</t>
  </si>
  <si>
    <t>QUARTERLY REPORT FOR THE FINANCIAL PERIOD ENDED  30th JUNE, 2007</t>
  </si>
  <si>
    <t>ADDITIONAL INFORMATION REQUIRED BY BM LISTING REQUIREMENTS</t>
  </si>
  <si>
    <t>14.  Review of Performance</t>
  </si>
  <si>
    <t xml:space="preserve">      For  the  quarter  under  review , the  group  posted  a  profit  after  tax   of  RM 277,000</t>
  </si>
  <si>
    <t xml:space="preserve">      as  compared  to  a  profit  of  RM 654,000  for  the  same  quarter of  the  preceding  year.</t>
  </si>
  <si>
    <t xml:space="preserve">      Decrease  in  the  sales  revenue  from  RM 11,187,000  to  RM 9,446,000  contribute  to  the </t>
  </si>
  <si>
    <t xml:space="preserve">      lower  recorded  profit  for  the second  quarter  under review.</t>
  </si>
  <si>
    <t>15.  Comparison with Preceding Quarter's Result</t>
  </si>
  <si>
    <t xml:space="preserve">      On a quarter to quarter basis, the Group posted a profit after tax of RM 277,000 as compared to </t>
  </si>
  <si>
    <t xml:space="preserve">      a loss  after tax  of  RM1,286,000  for  the preceding quarter .The profit improvement was  due  to</t>
  </si>
  <si>
    <t xml:space="preserve">      better production cost  control and  lower  loss  in the  subsidiary.</t>
  </si>
  <si>
    <t xml:space="preserve">16.  Prospects For The Financial Year  </t>
  </si>
  <si>
    <t xml:space="preserve">      The  low sales  turnover in  the  current  domestic automotive  market  and stiff  competition have  contributed </t>
  </si>
  <si>
    <t xml:space="preserve">      towards  reduced  sales  revenue for  the  first  half  year  of  2007</t>
  </si>
  <si>
    <t xml:space="preserve">      Barring  any  unforeseen  circumstances,  the  management aiming  to  achieve  the  targeted  sales   </t>
  </si>
  <si>
    <t xml:space="preserve">      volume  is  confident  that  performance  this  year  will  improve  as  compared  with  previous  year  in</t>
  </si>
  <si>
    <t xml:space="preserve">      view  of  the  positive  outlook  for  the  Malaysian  economy.</t>
  </si>
  <si>
    <t xml:space="preserve">17.  Profit Forecast or Guarantee </t>
  </si>
  <si>
    <t xml:space="preserve">      There was no profit forecast or guarantee made public during the financial period under review. </t>
  </si>
  <si>
    <t>18.  Taxation</t>
  </si>
  <si>
    <t xml:space="preserve">      Taxation comprises the following :-</t>
  </si>
  <si>
    <t>Individual</t>
  </si>
  <si>
    <t>Quarter</t>
  </si>
  <si>
    <t>Cumulative Quarter</t>
  </si>
  <si>
    <t xml:space="preserve">      Estimate tax expenses</t>
  </si>
  <si>
    <t xml:space="preserve">    </t>
  </si>
  <si>
    <t xml:space="preserve">      Taxation payable for  current  quarter</t>
  </si>
  <si>
    <t xml:space="preserve">      There  is  no tax  provision  for  the  current  quarter.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</si>
  <si>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</si>
  <si>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</si>
  <si>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</si>
  <si>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</si>
  <si>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</si>
  <si>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</si>
  <si>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 xml:space="preserve">      There  was  an  announcement  made  to  Bursa  on  the  proposed  increment  of  authorised  capital</t>
  </si>
  <si>
    <t xml:space="preserve">      from  RM 25 million comprising  250,000,000  ordinary  shares  of  RM 0.10  each  to  RM 100  million</t>
  </si>
  <si>
    <t>22.  Borrowings and Debts Securities</t>
  </si>
  <si>
    <t xml:space="preserve">      Group borrowing as at the end of the reporting period are as follows :-</t>
  </si>
  <si>
    <t>Secured  Short Term  Borrowings :-</t>
  </si>
  <si>
    <t>Bankers' Acceptance</t>
  </si>
  <si>
    <t>Bank Overdraft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</si>
  <si>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</si>
  <si>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</si>
  <si>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</si>
  <si>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</si>
  <si>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</si>
  <si>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</si>
  <si>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</si>
  <si>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>nil</t>
  </si>
  <si>
    <t>26.  Earnings Per Share (EPS)</t>
  </si>
  <si>
    <t>(a)  Basic EPS</t>
  </si>
  <si>
    <t>Individual Quarter</t>
  </si>
  <si>
    <t>Profit/(loss) attributable to shareholder</t>
  </si>
  <si>
    <t xml:space="preserve">Weighted average number of ordinary </t>
  </si>
  <si>
    <t>shares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</si>
  <si>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</si>
  <si>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</si>
  <si>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</si>
  <si>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</si>
  <si>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</si>
  <si>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 xml:space="preserve">      resolution of the directors on  27th August  2007</t>
  </si>
  <si>
    <t xml:space="preserve">         buildings  are  hence  classified  as  operating or   finance  lease  in  the  same  way  as  leases  of  other</t>
  </si>
  <si>
    <t>Net profit after tax for the period</t>
  </si>
  <si>
    <t xml:space="preserve">      comprising 1,000,000,000  ordinary  shares  of  RM 0.10  each.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</si>
</sst>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0_);\(0\)"/>
    <numFmt numFmtId="172" formatCode="#,##0.0"/>
    <numFmt numFmtId="173" formatCode="_(* #,##0.0_);_(* \(#,##0.0\);_(* &quot;-&quot;??_);_(@_)"/>
  </numFmts>
  <fonts count="16">
    <font>
      <sz val="12"/>
      <name val="Times New Roman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4" fontId="9" fillId="0" borderId="1" xfId="0" applyNumberFormat="1" applyFont="1" applyBorder="1" applyAlignment="1">
      <alignment horizontal="right"/>
    </xf>
    <xf numFmtId="4" fontId="9" fillId="0" borderId="0" xfId="0" applyNumberFormat="1" applyFont="1" applyBorder="1" applyAlignment="1" quotePrefix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/>
    </xf>
    <xf numFmtId="170" fontId="9" fillId="0" borderId="0" xfId="15" applyNumberFormat="1" applyFont="1" applyAlignment="1">
      <alignment/>
    </xf>
    <xf numFmtId="170" fontId="9" fillId="0" borderId="7" xfId="15" applyNumberFormat="1" applyFont="1" applyBorder="1" applyAlignment="1">
      <alignment/>
    </xf>
    <xf numFmtId="170" fontId="9" fillId="0" borderId="0" xfId="0" applyNumberFormat="1" applyFont="1" applyAlignment="1">
      <alignment/>
    </xf>
    <xf numFmtId="170" fontId="9" fillId="0" borderId="0" xfId="15" applyNumberFormat="1" applyFont="1" applyBorder="1" applyAlignment="1">
      <alignment/>
    </xf>
    <xf numFmtId="170" fontId="9" fillId="0" borderId="7" xfId="15" applyNumberFormat="1" applyFont="1" applyBorder="1" applyAlignment="1" quotePrefix="1">
      <alignment horizontal="right"/>
    </xf>
    <xf numFmtId="43" fontId="9" fillId="0" borderId="0" xfId="15" applyFont="1" applyAlignment="1">
      <alignment/>
    </xf>
    <xf numFmtId="170" fontId="9" fillId="0" borderId="8" xfId="15" applyNumberFormat="1" applyFont="1" applyBorder="1" applyAlignment="1">
      <alignment/>
    </xf>
    <xf numFmtId="170" fontId="9" fillId="0" borderId="0" xfId="15" applyNumberFormat="1" applyFont="1" applyBorder="1" applyAlignment="1">
      <alignment horizontal="center"/>
    </xf>
    <xf numFmtId="170" fontId="9" fillId="0" borderId="0" xfId="15" applyNumberFormat="1" applyFont="1" applyBorder="1" applyAlignment="1" quotePrefix="1">
      <alignment horizontal="center"/>
    </xf>
    <xf numFmtId="170" fontId="9" fillId="0" borderId="7" xfId="15" applyNumberFormat="1" applyFont="1" applyBorder="1" applyAlignment="1">
      <alignment horizontal="center"/>
    </xf>
    <xf numFmtId="43" fontId="9" fillId="0" borderId="0" xfId="15" applyNumberFormat="1" applyFont="1" applyAlignment="1" quotePrefix="1">
      <alignment horizontal="right"/>
    </xf>
    <xf numFmtId="3" fontId="9" fillId="0" borderId="7" xfId="0" applyNumberFormat="1" applyFont="1" applyBorder="1" applyAlignment="1" quotePrefix="1">
      <alignment horizontal="center"/>
    </xf>
    <xf numFmtId="3" fontId="9" fillId="0" borderId="7" xfId="0" applyNumberFormat="1" applyFont="1" applyBorder="1" applyAlignment="1">
      <alignment horizontal="center"/>
    </xf>
    <xf numFmtId="170" fontId="9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10" fillId="0" borderId="0" xfId="0" applyNumberFormat="1" applyFont="1" applyFill="1" applyBorder="1" applyAlignment="1">
      <alignment/>
    </xf>
    <xf numFmtId="170" fontId="10" fillId="0" borderId="0" xfId="15" applyNumberFormat="1" applyFont="1" applyBorder="1" applyAlignment="1">
      <alignment/>
    </xf>
    <xf numFmtId="37" fontId="9" fillId="0" borderId="0" xfId="0" applyNumberFormat="1" applyFont="1" applyAlignment="1">
      <alignment/>
    </xf>
    <xf numFmtId="170" fontId="9" fillId="0" borderId="0" xfId="15" applyNumberFormat="1" applyFont="1" applyAlignment="1">
      <alignment horizontal="right"/>
    </xf>
    <xf numFmtId="170" fontId="9" fillId="0" borderId="2" xfId="15" applyNumberFormat="1" applyFont="1" applyBorder="1" applyAlignment="1">
      <alignment horizontal="center"/>
    </xf>
    <xf numFmtId="170" fontId="9" fillId="0" borderId="2" xfId="15" applyNumberFormat="1" applyFont="1" applyBorder="1" applyAlignment="1">
      <alignment horizontal="right"/>
    </xf>
    <xf numFmtId="37" fontId="9" fillId="0" borderId="2" xfId="0" applyNumberFormat="1" applyFont="1" applyBorder="1" applyAlignment="1">
      <alignment/>
    </xf>
    <xf numFmtId="170" fontId="9" fillId="0" borderId="2" xfId="15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9" fillId="0" borderId="0" xfId="0" applyNumberFormat="1" applyFont="1" applyAlignment="1">
      <alignment horizontal="right"/>
    </xf>
    <xf numFmtId="37" fontId="9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center"/>
    </xf>
    <xf numFmtId="170" fontId="9" fillId="0" borderId="3" xfId="15" applyNumberFormat="1" applyFont="1" applyBorder="1" applyAlignment="1">
      <alignment horizontal="center"/>
    </xf>
    <xf numFmtId="171" fontId="9" fillId="0" borderId="3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70" fontId="9" fillId="0" borderId="0" xfId="15" applyNumberFormat="1" applyFont="1" applyAlignment="1">
      <alignment/>
    </xf>
    <xf numFmtId="170" fontId="9" fillId="0" borderId="1" xfId="15" applyNumberFormat="1" applyFont="1" applyBorder="1" applyAlignment="1">
      <alignment/>
    </xf>
    <xf numFmtId="172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172" fontId="9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9" fontId="9" fillId="0" borderId="0" xfId="0" applyNumberFormat="1" applyFont="1" applyAlignment="1">
      <alignment/>
    </xf>
    <xf numFmtId="43" fontId="9" fillId="0" borderId="0" xfId="15" applyNumberFormat="1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" xfId="0" applyFont="1" applyBorder="1" applyAlignment="1">
      <alignment/>
    </xf>
    <xf numFmtId="43" fontId="9" fillId="0" borderId="0" xfId="15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 quotePrefix="1">
      <alignment/>
    </xf>
    <xf numFmtId="3" fontId="9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fficer\Local%20Settings\Temporary%20Internet%20Files\Content.IE5\KHEBSLU7\bursa-07%202nd%20%20quarter%20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 &amp; sales exte"/>
      <sheetName val="Income Statements"/>
      <sheetName val="woksit Income"/>
      <sheetName val="woksit BSheet"/>
      <sheetName val="Balance Sheets"/>
      <sheetName val="woksit Cash Flow"/>
      <sheetName val="Cash Flow"/>
      <sheetName val="wksfixedasset stb"/>
      <sheetName val="Changes in Equity"/>
      <sheetName val="Note"/>
    </sheetNames>
    <sheetDataSet>
      <sheetData sheetId="1">
        <row r="28">
          <cell r="I28">
            <v>-1008.803990000005</v>
          </cell>
        </row>
        <row r="30">
          <cell r="G30">
            <v>-861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8"/>
  <sheetViews>
    <sheetView workbookViewId="0" topLeftCell="A1">
      <selection activeCell="A26" sqref="A26"/>
    </sheetView>
  </sheetViews>
  <sheetFormatPr defaultColWidth="9.00390625" defaultRowHeight="15.75"/>
  <cols>
    <col min="4" max="4" width="11.50390625" style="0" customWidth="1"/>
    <col min="5" max="5" width="5.375" style="0" customWidth="1"/>
    <col min="6" max="7" width="9.875" style="0" customWidth="1"/>
    <col min="8" max="8" width="1.25" style="0" customWidth="1"/>
    <col min="9" max="10" width="9.87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5.75">
      <c r="A6" s="2"/>
      <c r="B6" s="4" t="s">
        <v>2</v>
      </c>
    </row>
    <row r="8" spans="1:6" s="28" customFormat="1" ht="12.75">
      <c r="A8" s="5" t="s">
        <v>3</v>
      </c>
      <c r="F8" s="5"/>
    </row>
    <row r="9" spans="1:6" s="28" customFormat="1" ht="12.75">
      <c r="A9" s="5" t="s">
        <v>4</v>
      </c>
      <c r="F9" s="5"/>
    </row>
    <row r="10" s="28" customFormat="1" ht="12.75"/>
    <row r="11" spans="5:10" s="28" customFormat="1" ht="12.75">
      <c r="E11" s="46" t="s">
        <v>5</v>
      </c>
      <c r="F11" s="34" t="s">
        <v>6</v>
      </c>
      <c r="G11" s="34"/>
      <c r="I11" s="28" t="s">
        <v>6</v>
      </c>
      <c r="J11" s="47"/>
    </row>
    <row r="12" spans="6:9" s="28" customFormat="1" ht="12.75">
      <c r="F12" s="28" t="s">
        <v>7</v>
      </c>
      <c r="I12" s="28" t="s">
        <v>8</v>
      </c>
    </row>
    <row r="13" spans="6:10" s="28" customFormat="1" ht="12.75">
      <c r="F13" s="46" t="s">
        <v>9</v>
      </c>
      <c r="G13" s="46" t="s">
        <v>10</v>
      </c>
      <c r="H13" s="46"/>
      <c r="I13" s="46" t="s">
        <v>9</v>
      </c>
      <c r="J13" s="46" t="s">
        <v>10</v>
      </c>
    </row>
    <row r="14" spans="6:10" s="28" customFormat="1" ht="12.75">
      <c r="F14" s="34" t="s">
        <v>11</v>
      </c>
      <c r="G14" s="34" t="s">
        <v>11</v>
      </c>
      <c r="I14" s="34" t="s">
        <v>11</v>
      </c>
      <c r="J14" s="34" t="s">
        <v>11</v>
      </c>
    </row>
    <row r="15" s="28" customFormat="1" ht="12.75"/>
    <row r="16" spans="1:11" s="28" customFormat="1" ht="12.75">
      <c r="A16" s="28" t="s">
        <v>12</v>
      </c>
      <c r="F16" s="48">
        <v>9445.796149999998</v>
      </c>
      <c r="G16" s="48">
        <v>11187</v>
      </c>
      <c r="H16" s="48"/>
      <c r="I16" s="48">
        <v>18883.79615</v>
      </c>
      <c r="J16" s="48">
        <v>20568</v>
      </c>
      <c r="K16" s="50"/>
    </row>
    <row r="17" spans="1:11" s="28" customFormat="1" ht="13.5" thickBot="1">
      <c r="A17" s="28" t="s">
        <v>13</v>
      </c>
      <c r="F17" s="49">
        <v>-8088.053570000004</v>
      </c>
      <c r="G17" s="49">
        <v>-7659</v>
      </c>
      <c r="H17" s="49"/>
      <c r="I17" s="49">
        <v>-17701.053570000004</v>
      </c>
      <c r="J17" s="49">
        <v>-16668</v>
      </c>
      <c r="K17" s="50"/>
    </row>
    <row r="18" spans="1:11" s="28" customFormat="1" ht="12.75">
      <c r="A18" s="28" t="s">
        <v>14</v>
      </c>
      <c r="F18" s="48">
        <f>+F16+F17</f>
        <v>1357.7425799999946</v>
      </c>
      <c r="G18" s="48">
        <f>+G16+G17</f>
        <v>3528</v>
      </c>
      <c r="H18" s="48"/>
      <c r="I18" s="48">
        <v>1182.7425799999946</v>
      </c>
      <c r="J18" s="48">
        <v>3900</v>
      </c>
      <c r="K18" s="50"/>
    </row>
    <row r="19" spans="6:11" s="28" customFormat="1" ht="12.75">
      <c r="F19" s="48"/>
      <c r="G19" s="48"/>
      <c r="H19" s="48"/>
      <c r="I19" s="48"/>
      <c r="J19" s="48"/>
      <c r="K19" s="50"/>
    </row>
    <row r="20" spans="1:11" s="28" customFormat="1" ht="12.75">
      <c r="A20" s="28" t="s">
        <v>15</v>
      </c>
      <c r="E20" s="46" t="s">
        <v>16</v>
      </c>
      <c r="F20" s="48">
        <v>592.4692600000001</v>
      </c>
      <c r="G20" s="48">
        <v>697</v>
      </c>
      <c r="H20" s="48"/>
      <c r="I20" s="48">
        <v>1003.4692600000001</v>
      </c>
      <c r="J20" s="48">
        <v>1904</v>
      </c>
      <c r="K20" s="50"/>
    </row>
    <row r="21" spans="1:11" s="28" customFormat="1" ht="12.75">
      <c r="A21" s="28" t="s">
        <v>17</v>
      </c>
      <c r="E21" s="46"/>
      <c r="F21" s="48">
        <v>-1359.9431899999995</v>
      </c>
      <c r="G21" s="51">
        <v>-2491</v>
      </c>
      <c r="H21" s="48"/>
      <c r="I21" s="48">
        <v>-2536.9431899999995</v>
      </c>
      <c r="J21" s="51">
        <v>-3503</v>
      </c>
      <c r="K21" s="50"/>
    </row>
    <row r="22" spans="1:11" s="28" customFormat="1" ht="12.75">
      <c r="A22" s="28" t="s">
        <v>18</v>
      </c>
      <c r="E22" s="46"/>
      <c r="F22" s="48">
        <v>-89.03139000000002</v>
      </c>
      <c r="G22" s="51">
        <v>-78</v>
      </c>
      <c r="H22" s="48"/>
      <c r="I22" s="48">
        <v>-196.03139000000002</v>
      </c>
      <c r="J22" s="51">
        <v>-166</v>
      </c>
      <c r="K22" s="50"/>
    </row>
    <row r="23" spans="1:11" s="28" customFormat="1" ht="13.5" thickBot="1">
      <c r="A23" s="28" t="s">
        <v>19</v>
      </c>
      <c r="E23" s="46"/>
      <c r="F23" s="49">
        <v>-122</v>
      </c>
      <c r="G23" s="49">
        <v>-63</v>
      </c>
      <c r="H23" s="49"/>
      <c r="I23" s="49">
        <v>-298</v>
      </c>
      <c r="J23" s="49">
        <v>-126</v>
      </c>
      <c r="K23" s="50"/>
    </row>
    <row r="24" spans="1:11" s="28" customFormat="1" ht="12.75">
      <c r="A24" s="28" t="s">
        <v>20</v>
      </c>
      <c r="E24" s="46"/>
      <c r="F24" s="48">
        <f>SUM(F18:F23)</f>
        <v>379.2372599999952</v>
      </c>
      <c r="G24" s="48">
        <f>SUM(G18:G23)</f>
        <v>1593</v>
      </c>
      <c r="H24" s="48">
        <f>SUM(H18:H23)</f>
        <v>0</v>
      </c>
      <c r="I24" s="48">
        <f>SUM(I18:I23)</f>
        <v>-844.762740000005</v>
      </c>
      <c r="J24" s="48">
        <f>SUM(J18:J23)</f>
        <v>2009</v>
      </c>
      <c r="K24" s="50"/>
    </row>
    <row r="25" spans="1:11" s="28" customFormat="1" ht="12.75">
      <c r="A25" s="28" t="s">
        <v>21</v>
      </c>
      <c r="E25" s="46"/>
      <c r="F25" s="48">
        <v>-78.04125</v>
      </c>
      <c r="G25" s="51">
        <v>-78</v>
      </c>
      <c r="H25" s="48"/>
      <c r="I25" s="48">
        <v>-157.04125</v>
      </c>
      <c r="J25" s="51">
        <v>-126</v>
      </c>
      <c r="K25" s="50"/>
    </row>
    <row r="26" spans="5:11" s="28" customFormat="1" ht="12.75">
      <c r="E26" s="46"/>
      <c r="F26" s="48"/>
      <c r="G26" s="48"/>
      <c r="H26" s="48"/>
      <c r="I26" s="48"/>
      <c r="J26" s="48"/>
      <c r="K26" s="50"/>
    </row>
    <row r="27" spans="1:11" s="28" customFormat="1" ht="13.5" thickBot="1">
      <c r="A27" s="28" t="s">
        <v>22</v>
      </c>
      <c r="E27" s="46"/>
      <c r="F27" s="49">
        <v>-24</v>
      </c>
      <c r="G27" s="52">
        <v>0</v>
      </c>
      <c r="H27" s="49"/>
      <c r="I27" s="49">
        <v>-7</v>
      </c>
      <c r="J27" s="52">
        <v>-8</v>
      </c>
      <c r="K27" s="50"/>
    </row>
    <row r="28" spans="1:11" s="28" customFormat="1" ht="12.75">
      <c r="A28" s="28" t="s">
        <v>23</v>
      </c>
      <c r="E28" s="46"/>
      <c r="F28" s="48">
        <f>SUM(F24:F27)</f>
        <v>277.1960099999952</v>
      </c>
      <c r="G28" s="48">
        <f>SUM(G24:G27)</f>
        <v>1515</v>
      </c>
      <c r="H28" s="48">
        <f>SUM(H24:H27)</f>
        <v>0</v>
      </c>
      <c r="I28" s="48">
        <f>SUM(I24:I27)</f>
        <v>-1008.803990000005</v>
      </c>
      <c r="J28" s="48">
        <f>SUM(J24:J27)</f>
        <v>1875</v>
      </c>
      <c r="K28" s="50"/>
    </row>
    <row r="29" spans="5:11" s="28" customFormat="1" ht="12.75">
      <c r="E29" s="46"/>
      <c r="F29" s="48"/>
      <c r="G29" s="48"/>
      <c r="H29" s="48"/>
      <c r="I29" s="53"/>
      <c r="J29" s="48"/>
      <c r="K29" s="50"/>
    </row>
    <row r="30" spans="1:11" s="28" customFormat="1" ht="13.5" thickBot="1">
      <c r="A30" s="28" t="s">
        <v>24</v>
      </c>
      <c r="E30" s="46">
        <v>18</v>
      </c>
      <c r="F30" s="49">
        <v>0</v>
      </c>
      <c r="G30" s="49">
        <v>-861</v>
      </c>
      <c r="H30" s="49"/>
      <c r="I30" s="49">
        <v>0</v>
      </c>
      <c r="J30" s="49">
        <v>-861</v>
      </c>
      <c r="K30" s="50"/>
    </row>
    <row r="31" spans="1:11" s="28" customFormat="1" ht="13.5" thickBot="1">
      <c r="A31" s="28" t="s">
        <v>25</v>
      </c>
      <c r="F31" s="54">
        <f>+F28+F30</f>
        <v>277.1960099999952</v>
      </c>
      <c r="G31" s="54">
        <f>+G28+G30</f>
        <v>654</v>
      </c>
      <c r="H31" s="54">
        <f>+H28+H30</f>
        <v>0</v>
      </c>
      <c r="I31" s="54">
        <f>+I28+I30</f>
        <v>-1008.803990000005</v>
      </c>
      <c r="J31" s="54">
        <f>+J28+J30</f>
        <v>1014</v>
      </c>
      <c r="K31" s="50"/>
    </row>
    <row r="32" spans="6:11" s="28" customFormat="1" ht="12.75">
      <c r="F32" s="48"/>
      <c r="G32" s="48"/>
      <c r="H32" s="48"/>
      <c r="I32" s="48"/>
      <c r="J32" s="48"/>
      <c r="K32" s="50"/>
    </row>
    <row r="33" spans="1:11" s="28" customFormat="1" ht="12.75">
      <c r="A33" s="28" t="s">
        <v>26</v>
      </c>
      <c r="F33" s="55"/>
      <c r="G33" s="56"/>
      <c r="H33" s="55"/>
      <c r="I33" s="48"/>
      <c r="J33" s="56"/>
      <c r="K33" s="53"/>
    </row>
    <row r="34" spans="1:11" s="28" customFormat="1" ht="12.75">
      <c r="A34" s="28" t="s">
        <v>27</v>
      </c>
      <c r="F34" s="55">
        <v>277.1960099999952</v>
      </c>
      <c r="G34" s="55">
        <v>654</v>
      </c>
      <c r="H34" s="55">
        <v>0</v>
      </c>
      <c r="I34" s="48">
        <v>-1008.803990000005</v>
      </c>
      <c r="J34" s="55">
        <v>1014</v>
      </c>
      <c r="K34" s="50"/>
    </row>
    <row r="35" spans="1:11" s="28" customFormat="1" ht="13.5" thickBot="1">
      <c r="A35" s="28" t="s">
        <v>28</v>
      </c>
      <c r="F35" s="57">
        <v>0</v>
      </c>
      <c r="G35" s="57">
        <v>0</v>
      </c>
      <c r="H35" s="57">
        <v>0</v>
      </c>
      <c r="I35" s="49">
        <v>0</v>
      </c>
      <c r="J35" s="57">
        <v>0</v>
      </c>
      <c r="K35" s="50"/>
    </row>
    <row r="36" spans="6:11" s="28" customFormat="1" ht="13.5" thickBot="1">
      <c r="F36" s="54">
        <v>277.1960099999952</v>
      </c>
      <c r="G36" s="49">
        <v>654</v>
      </c>
      <c r="H36" s="49"/>
      <c r="I36" s="49">
        <v>-1008.803990000005</v>
      </c>
      <c r="J36" s="49">
        <v>1014</v>
      </c>
      <c r="K36" s="50"/>
    </row>
    <row r="37" spans="6:11" s="28" customFormat="1" ht="12.75">
      <c r="F37" s="53"/>
      <c r="G37" s="38"/>
      <c r="H37" s="38"/>
      <c r="I37" s="48"/>
      <c r="J37" s="38"/>
      <c r="K37" s="50"/>
    </row>
    <row r="38" spans="1:11" s="28" customFormat="1" ht="12.75">
      <c r="A38" s="28" t="s">
        <v>29</v>
      </c>
      <c r="F38" s="53"/>
      <c r="G38" s="38"/>
      <c r="H38" s="38"/>
      <c r="I38" s="48"/>
      <c r="J38" s="38"/>
      <c r="K38" s="50"/>
    </row>
    <row r="39" spans="1:11" s="28" customFormat="1" ht="12.75">
      <c r="A39" s="28" t="s">
        <v>30</v>
      </c>
      <c r="F39" s="53"/>
      <c r="G39" s="38"/>
      <c r="H39" s="38"/>
      <c r="I39" s="48"/>
      <c r="J39" s="38"/>
      <c r="K39" s="50"/>
    </row>
    <row r="40" spans="1:11" s="28" customFormat="1" ht="12.75">
      <c r="A40" s="28" t="s">
        <v>31</v>
      </c>
      <c r="B40" s="47" t="s">
        <v>32</v>
      </c>
      <c r="E40" s="28" t="s">
        <v>33</v>
      </c>
      <c r="F40" s="58">
        <v>0.11407243209876347</v>
      </c>
      <c r="G40" s="58">
        <v>0.2691358024691358</v>
      </c>
      <c r="H40" s="58">
        <v>0</v>
      </c>
      <c r="I40" s="58">
        <v>-0.41514567489712134</v>
      </c>
      <c r="J40" s="58">
        <v>0.4172839506172839</v>
      </c>
      <c r="K40" s="50"/>
    </row>
    <row r="41" spans="2:11" s="28" customFormat="1" ht="13.5" thickBot="1">
      <c r="B41" s="47" t="s">
        <v>34</v>
      </c>
      <c r="E41" s="28" t="s">
        <v>35</v>
      </c>
      <c r="F41" s="57">
        <v>0</v>
      </c>
      <c r="G41" s="59" t="s">
        <v>36</v>
      </c>
      <c r="H41" s="60"/>
      <c r="I41" s="59" t="s">
        <v>36</v>
      </c>
      <c r="J41" s="59" t="s">
        <v>36</v>
      </c>
      <c r="K41" s="50"/>
    </row>
    <row r="42" spans="6:11" s="28" customFormat="1" ht="12.75">
      <c r="F42" s="38"/>
      <c r="G42" s="38"/>
      <c r="H42" s="38"/>
      <c r="I42" s="38"/>
      <c r="J42" s="38"/>
      <c r="K42" s="50"/>
    </row>
    <row r="43" spans="1:11" s="28" customFormat="1" ht="12.75">
      <c r="A43" s="5" t="s">
        <v>37</v>
      </c>
      <c r="B43" s="5" t="s">
        <v>38</v>
      </c>
      <c r="F43" s="38"/>
      <c r="G43" s="38"/>
      <c r="H43" s="38"/>
      <c r="I43" s="38"/>
      <c r="J43" s="38"/>
      <c r="K43" s="50"/>
    </row>
    <row r="44" spans="1:11" s="28" customFormat="1" ht="12.75">
      <c r="A44" s="28" t="s">
        <v>39</v>
      </c>
      <c r="F44" s="51">
        <v>17</v>
      </c>
      <c r="G44" s="51">
        <v>0</v>
      </c>
      <c r="H44" s="48"/>
      <c r="I44" s="51">
        <v>17</v>
      </c>
      <c r="J44" s="51">
        <v>-3</v>
      </c>
      <c r="K44" s="50"/>
    </row>
    <row r="45" spans="1:11" s="28" customFormat="1" ht="12.75">
      <c r="A45" s="28" t="s">
        <v>40</v>
      </c>
      <c r="F45" s="55">
        <v>0</v>
      </c>
      <c r="G45" s="55">
        <v>-7</v>
      </c>
      <c r="H45" s="61"/>
      <c r="I45" s="55">
        <v>-3</v>
      </c>
      <c r="J45" s="55">
        <v>-7</v>
      </c>
      <c r="K45" s="50"/>
    </row>
    <row r="46" spans="1:11" s="28" customFormat="1" ht="12.75">
      <c r="A46" s="28" t="s">
        <v>41</v>
      </c>
      <c r="F46" s="51">
        <v>488</v>
      </c>
      <c r="G46" s="48">
        <v>661</v>
      </c>
      <c r="H46" s="48"/>
      <c r="I46" s="51">
        <v>721</v>
      </c>
      <c r="J46" s="48">
        <v>1845</v>
      </c>
      <c r="K46" s="50"/>
    </row>
    <row r="47" spans="1:11" s="28" customFormat="1" ht="12.75">
      <c r="A47" s="28" t="s">
        <v>42</v>
      </c>
      <c r="F47" s="51">
        <v>1</v>
      </c>
      <c r="G47" s="48">
        <v>1</v>
      </c>
      <c r="H47" s="48"/>
      <c r="I47" s="51">
        <v>2</v>
      </c>
      <c r="J47" s="48">
        <v>4</v>
      </c>
      <c r="K47" s="50"/>
    </row>
    <row r="48" spans="1:11" s="28" customFormat="1" ht="13.5" thickBot="1">
      <c r="A48" s="28" t="s">
        <v>43</v>
      </c>
      <c r="F48" s="49">
        <v>86</v>
      </c>
      <c r="G48" s="49">
        <v>42</v>
      </c>
      <c r="H48" s="49"/>
      <c r="I48" s="49">
        <v>266</v>
      </c>
      <c r="J48" s="49">
        <v>65</v>
      </c>
      <c r="K48" s="50"/>
    </row>
    <row r="49" spans="2:11" s="28" customFormat="1" ht="13.5" thickBot="1">
      <c r="B49" s="28" t="s">
        <v>44</v>
      </c>
      <c r="F49" s="49">
        <f>SUM(F44:F48)</f>
        <v>592</v>
      </c>
      <c r="G49" s="49">
        <f>SUM(G44:G48)</f>
        <v>697</v>
      </c>
      <c r="H49" s="49"/>
      <c r="I49" s="49">
        <f>SUM(I44:I48)</f>
        <v>1003</v>
      </c>
      <c r="J49" s="49">
        <f>SUM(J44:J48)</f>
        <v>1904</v>
      </c>
      <c r="K49" s="50"/>
    </row>
    <row r="50" s="28" customFormat="1" ht="12.75"/>
    <row r="51" s="28" customFormat="1" ht="12.75">
      <c r="A51" s="5" t="s">
        <v>45</v>
      </c>
    </row>
    <row r="52" s="28" customFormat="1" ht="12.75">
      <c r="A52" s="5" t="s">
        <v>46</v>
      </c>
    </row>
    <row r="53" s="28" customFormat="1" ht="12.75"/>
    <row r="54" s="28" customFormat="1" ht="12.75"/>
    <row r="55" s="28" customFormat="1" ht="12.75"/>
    <row r="56" s="28" customFormat="1" ht="12.75"/>
    <row r="60" spans="4:10" ht="15.75">
      <c r="D60" s="8"/>
      <c r="E60" s="8"/>
      <c r="F60" s="8"/>
      <c r="G60" s="8"/>
      <c r="H60" s="8"/>
      <c r="I60" s="8"/>
      <c r="J60" s="8"/>
    </row>
    <row r="61" spans="4:10" ht="15.75">
      <c r="D61" s="8"/>
      <c r="E61" s="8"/>
      <c r="F61" s="8"/>
      <c r="G61" s="8"/>
      <c r="H61" s="8"/>
      <c r="I61" s="8"/>
      <c r="J61" s="8"/>
    </row>
    <row r="62" spans="4:10" ht="15.75">
      <c r="D62" s="9"/>
      <c r="E62" s="10"/>
      <c r="F62" s="9"/>
      <c r="G62" s="10"/>
      <c r="H62" s="8"/>
      <c r="I62" s="9"/>
      <c r="J62" s="10"/>
    </row>
    <row r="63" spans="4:10" ht="15.75">
      <c r="D63" s="11"/>
      <c r="E63" s="10"/>
      <c r="F63" s="11"/>
      <c r="G63" s="10"/>
      <c r="H63" s="8"/>
      <c r="I63" s="11"/>
      <c r="J63" s="10"/>
    </row>
    <row r="64" spans="4:10" ht="15.75">
      <c r="D64" s="11"/>
      <c r="E64" s="10"/>
      <c r="F64" s="11"/>
      <c r="G64" s="10"/>
      <c r="H64" s="8"/>
      <c r="I64" s="11"/>
      <c r="J64" s="10"/>
    </row>
    <row r="65" spans="4:10" ht="15.75">
      <c r="D65" s="11"/>
      <c r="E65" s="10"/>
      <c r="F65" s="11"/>
      <c r="G65" s="10"/>
      <c r="H65" s="8"/>
      <c r="I65" s="11"/>
      <c r="J65" s="10"/>
    </row>
    <row r="66" spans="4:10" ht="15.75">
      <c r="D66" s="11"/>
      <c r="E66" s="10"/>
      <c r="F66" s="11"/>
      <c r="G66" s="10"/>
      <c r="H66" s="8"/>
      <c r="I66" s="11"/>
      <c r="J66" s="10"/>
    </row>
    <row r="67" spans="4:10" ht="15.75">
      <c r="D67" s="8"/>
      <c r="E67" s="8"/>
      <c r="F67" s="8"/>
      <c r="G67" s="8"/>
      <c r="H67" s="8"/>
      <c r="I67" s="8"/>
      <c r="J67" s="8"/>
    </row>
    <row r="68" spans="4:10" ht="15.75">
      <c r="D68" s="8"/>
      <c r="E68" s="8"/>
      <c r="F68" s="8"/>
      <c r="G68" s="8"/>
      <c r="H68" s="8"/>
      <c r="I68" s="8"/>
      <c r="J68" s="8"/>
    </row>
  </sheetData>
  <printOptions/>
  <pageMargins left="0.75" right="0.75" top="1" bottom="1" header="0.5" footer="0.5"/>
  <pageSetup fitToHeight="1" fitToWidth="1" horizontalDpi="600" verticalDpi="600" orientation="portrait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workbookViewId="0" topLeftCell="A37">
      <selection activeCell="G57" sqref="G57"/>
    </sheetView>
  </sheetViews>
  <sheetFormatPr defaultColWidth="9.00390625" defaultRowHeight="15.75"/>
  <cols>
    <col min="1" max="1" width="9.00390625" style="6" customWidth="1"/>
    <col min="6" max="6" width="4.25390625" style="0" customWidth="1"/>
    <col min="7" max="7" width="9.625" style="12" customWidth="1"/>
    <col min="8" max="8" width="4.125" style="0" customWidth="1"/>
    <col min="9" max="9" width="11.25390625" style="28" customWidth="1"/>
    <col min="10" max="10" width="12.875" style="0" customWidth="1"/>
    <col min="17" max="18" width="12.875" style="0" customWidth="1"/>
  </cols>
  <sheetData>
    <row r="1" spans="12:18" ht="15.75">
      <c r="L1" s="8"/>
      <c r="M1" s="8"/>
      <c r="N1" s="8"/>
      <c r="O1" s="8"/>
      <c r="P1" s="8"/>
      <c r="Q1" s="8"/>
      <c r="R1" s="8"/>
    </row>
    <row r="2" spans="12:18" ht="15.75">
      <c r="L2" s="8"/>
      <c r="M2" s="8"/>
      <c r="N2" s="8"/>
      <c r="O2" s="8"/>
      <c r="P2" s="8"/>
      <c r="Q2" s="8"/>
      <c r="R2" s="8"/>
    </row>
    <row r="3" spans="1:18" ht="15.75">
      <c r="A3" s="6" t="s">
        <v>47</v>
      </c>
      <c r="L3" s="9"/>
      <c r="M3" s="8"/>
      <c r="N3" s="8"/>
      <c r="O3" s="8"/>
      <c r="P3" s="8"/>
      <c r="Q3" s="13"/>
      <c r="R3" s="8"/>
    </row>
    <row r="4" spans="1:18" ht="18.75">
      <c r="A4" s="14" t="s">
        <v>0</v>
      </c>
      <c r="B4" s="2"/>
      <c r="L4" s="15"/>
      <c r="M4" s="16"/>
      <c r="N4" s="8"/>
      <c r="O4" s="8"/>
      <c r="P4" s="8"/>
      <c r="Q4" s="13"/>
      <c r="R4" s="8"/>
    </row>
    <row r="5" spans="1:18" ht="15.75">
      <c r="A5" s="17"/>
      <c r="B5" s="3" t="s">
        <v>1</v>
      </c>
      <c r="L5" s="18"/>
      <c r="M5" s="19"/>
      <c r="N5" s="8"/>
      <c r="O5" s="8"/>
      <c r="P5" s="8"/>
      <c r="Q5" s="13"/>
      <c r="R5" s="8"/>
    </row>
    <row r="6" spans="1:18" ht="15.75">
      <c r="A6" s="17"/>
      <c r="B6" s="4" t="s">
        <v>2</v>
      </c>
      <c r="L6" s="18"/>
      <c r="M6" s="20"/>
      <c r="N6" s="8"/>
      <c r="O6" s="8"/>
      <c r="P6" s="8"/>
      <c r="Q6" s="13"/>
      <c r="R6" s="8"/>
    </row>
    <row r="7" spans="12:18" ht="15.75">
      <c r="L7" s="9"/>
      <c r="M7" s="8"/>
      <c r="N7" s="8"/>
      <c r="O7" s="8"/>
      <c r="P7" s="8"/>
      <c r="Q7" s="13"/>
      <c r="R7" s="8"/>
    </row>
    <row r="8" spans="1:18" ht="15.75">
      <c r="A8" s="21" t="s">
        <v>48</v>
      </c>
      <c r="L8" s="22"/>
      <c r="M8" s="8"/>
      <c r="N8" s="8"/>
      <c r="O8" s="8"/>
      <c r="P8" s="8"/>
      <c r="Q8" s="13"/>
      <c r="R8" s="8"/>
    </row>
    <row r="9" spans="1:18" ht="15.75">
      <c r="A9" s="21" t="s">
        <v>49</v>
      </c>
      <c r="L9" s="22"/>
      <c r="M9" s="8"/>
      <c r="N9" s="8"/>
      <c r="O9" s="8"/>
      <c r="P9" s="8"/>
      <c r="Q9" s="13"/>
      <c r="R9" s="8"/>
    </row>
    <row r="10" spans="1:18" ht="15.75">
      <c r="A10" s="21" t="s">
        <v>50</v>
      </c>
      <c r="I10" s="28" t="s">
        <v>51</v>
      </c>
      <c r="L10" s="22"/>
      <c r="M10" s="8"/>
      <c r="N10" s="8"/>
      <c r="O10" s="8"/>
      <c r="P10" s="8"/>
      <c r="Q10" s="13"/>
      <c r="R10" s="8"/>
    </row>
    <row r="11" spans="1:19" ht="15.75">
      <c r="A11"/>
      <c r="F11" s="21" t="s">
        <v>52</v>
      </c>
      <c r="G11" s="23"/>
      <c r="H11" s="21" t="s">
        <v>53</v>
      </c>
      <c r="J11" s="21"/>
      <c r="L11" s="8"/>
      <c r="M11" s="8"/>
      <c r="N11" s="8"/>
      <c r="O11" s="8"/>
      <c r="P11" s="8"/>
      <c r="Q11" s="22"/>
      <c r="R11" s="22"/>
      <c r="S11" s="21"/>
    </row>
    <row r="12" spans="6:19" s="28" customFormat="1" ht="12.75">
      <c r="F12" s="34" t="s">
        <v>54</v>
      </c>
      <c r="G12" s="23"/>
      <c r="H12" s="34" t="s">
        <v>55</v>
      </c>
      <c r="J12" s="34"/>
      <c r="L12" s="31"/>
      <c r="M12" s="31"/>
      <c r="N12" s="31"/>
      <c r="O12" s="31"/>
      <c r="P12" s="31"/>
      <c r="Q12" s="88"/>
      <c r="R12" s="88"/>
      <c r="S12" s="34"/>
    </row>
    <row r="13" spans="6:19" s="28" customFormat="1" ht="12.75">
      <c r="F13" s="34" t="s">
        <v>56</v>
      </c>
      <c r="G13" s="23"/>
      <c r="H13" s="34" t="s">
        <v>57</v>
      </c>
      <c r="J13" s="34"/>
      <c r="L13" s="31"/>
      <c r="M13" s="31"/>
      <c r="N13" s="31"/>
      <c r="O13" s="31"/>
      <c r="P13" s="31"/>
      <c r="Q13" s="88"/>
      <c r="R13" s="88"/>
      <c r="S13" s="34"/>
    </row>
    <row r="14" spans="6:19" s="28" customFormat="1" ht="12.75">
      <c r="F14" s="34" t="s">
        <v>58</v>
      </c>
      <c r="G14" s="23"/>
      <c r="H14" s="34" t="s">
        <v>59</v>
      </c>
      <c r="J14" s="34"/>
      <c r="L14" s="31"/>
      <c r="M14" s="31"/>
      <c r="N14" s="31"/>
      <c r="O14" s="31"/>
      <c r="P14" s="31"/>
      <c r="Q14" s="88"/>
      <c r="R14" s="88"/>
      <c r="S14" s="34"/>
    </row>
    <row r="15" spans="6:19" s="28" customFormat="1" ht="12.75">
      <c r="F15" s="34" t="s">
        <v>11</v>
      </c>
      <c r="G15" s="23"/>
      <c r="H15" s="34" t="s">
        <v>11</v>
      </c>
      <c r="J15" s="34"/>
      <c r="L15" s="31"/>
      <c r="M15" s="31"/>
      <c r="N15" s="31"/>
      <c r="O15" s="31"/>
      <c r="P15" s="31"/>
      <c r="Q15" s="88"/>
      <c r="R15" s="88"/>
      <c r="S15" s="34"/>
    </row>
    <row r="16" spans="1:18" s="28" customFormat="1" ht="12.75">
      <c r="A16" s="5" t="s">
        <v>60</v>
      </c>
      <c r="G16" s="12"/>
      <c r="L16" s="24"/>
      <c r="M16" s="31"/>
      <c r="N16" s="31"/>
      <c r="O16" s="31"/>
      <c r="P16" s="31"/>
      <c r="Q16" s="13"/>
      <c r="R16" s="31"/>
    </row>
    <row r="17" spans="1:18" s="28" customFormat="1" ht="12.75">
      <c r="A17" s="5" t="s">
        <v>61</v>
      </c>
      <c r="G17" s="12"/>
      <c r="L17" s="24"/>
      <c r="M17" s="31"/>
      <c r="N17" s="31"/>
      <c r="O17" s="31"/>
      <c r="P17" s="31"/>
      <c r="Q17" s="13"/>
      <c r="R17" s="31"/>
    </row>
    <row r="18" spans="1:19" s="28" customFormat="1" ht="12.75">
      <c r="A18" s="28" t="s">
        <v>62</v>
      </c>
      <c r="F18" s="94"/>
      <c r="G18" s="111">
        <v>13719</v>
      </c>
      <c r="H18" s="95"/>
      <c r="I18" s="35">
        <v>14711</v>
      </c>
      <c r="J18" s="40"/>
      <c r="K18" s="38"/>
      <c r="L18" s="31"/>
      <c r="M18" s="31"/>
      <c r="N18" s="31"/>
      <c r="O18" s="31"/>
      <c r="P18" s="31"/>
      <c r="Q18" s="25"/>
      <c r="R18" s="40"/>
      <c r="S18" s="40"/>
    </row>
    <row r="19" spans="1:19" s="28" customFormat="1" ht="12.75">
      <c r="A19" s="28" t="s">
        <v>63</v>
      </c>
      <c r="F19" s="96"/>
      <c r="G19" s="112">
        <v>2589</v>
      </c>
      <c r="H19" s="31"/>
      <c r="I19" s="36">
        <v>2615</v>
      </c>
      <c r="J19" s="40"/>
      <c r="K19" s="38"/>
      <c r="L19" s="31"/>
      <c r="M19" s="31"/>
      <c r="N19" s="31"/>
      <c r="O19" s="31"/>
      <c r="P19" s="31"/>
      <c r="Q19" s="25"/>
      <c r="R19" s="40"/>
      <c r="S19" s="40"/>
    </row>
    <row r="20" spans="1:19" s="28" customFormat="1" ht="12.75">
      <c r="A20" s="28" t="s">
        <v>64</v>
      </c>
      <c r="F20" s="96"/>
      <c r="G20" s="112">
        <v>485</v>
      </c>
      <c r="H20" s="31"/>
      <c r="I20" s="36">
        <v>650</v>
      </c>
      <c r="J20" s="40"/>
      <c r="K20" s="38"/>
      <c r="L20" s="31"/>
      <c r="M20" s="31"/>
      <c r="N20" s="31"/>
      <c r="O20" s="31"/>
      <c r="P20" s="31"/>
      <c r="Q20" s="25"/>
      <c r="R20" s="40"/>
      <c r="S20" s="40"/>
    </row>
    <row r="21" spans="1:19" s="28" customFormat="1" ht="12.75">
      <c r="A21" s="28" t="s">
        <v>65</v>
      </c>
      <c r="F21" s="97"/>
      <c r="G21" s="113">
        <v>127</v>
      </c>
      <c r="H21" s="98"/>
      <c r="I21" s="37">
        <v>134</v>
      </c>
      <c r="J21" s="40"/>
      <c r="K21" s="38"/>
      <c r="L21" s="31"/>
      <c r="M21" s="31"/>
      <c r="N21" s="31"/>
      <c r="O21" s="31"/>
      <c r="P21" s="31"/>
      <c r="Q21" s="25"/>
      <c r="R21" s="40"/>
      <c r="S21" s="40"/>
    </row>
    <row r="22" spans="7:19" s="28" customFormat="1" ht="12.75">
      <c r="G22" s="26">
        <f>SUM(G18:G21)</f>
        <v>16920</v>
      </c>
      <c r="I22" s="38">
        <f>SUM(I18:I21)</f>
        <v>18110</v>
      </c>
      <c r="J22" s="38"/>
      <c r="K22" s="38"/>
      <c r="L22" s="31"/>
      <c r="M22" s="31"/>
      <c r="N22" s="31"/>
      <c r="O22" s="31"/>
      <c r="P22" s="31"/>
      <c r="Q22" s="25"/>
      <c r="R22" s="40"/>
      <c r="S22" s="38"/>
    </row>
    <row r="23" spans="1:19" s="28" customFormat="1" ht="12.75">
      <c r="A23" s="5" t="s">
        <v>66</v>
      </c>
      <c r="G23" s="26"/>
      <c r="I23" s="38"/>
      <c r="J23" s="38"/>
      <c r="K23" s="38"/>
      <c r="L23" s="24"/>
      <c r="M23" s="31"/>
      <c r="N23" s="31"/>
      <c r="O23" s="31"/>
      <c r="P23" s="31"/>
      <c r="Q23" s="25"/>
      <c r="R23" s="40"/>
      <c r="S23" s="38"/>
    </row>
    <row r="24" spans="1:19" s="28" customFormat="1" ht="12.75">
      <c r="A24" s="28" t="s">
        <v>67</v>
      </c>
      <c r="F24" s="94"/>
      <c r="G24" s="111">
        <v>17464</v>
      </c>
      <c r="H24" s="95"/>
      <c r="I24" s="35">
        <v>16046</v>
      </c>
      <c r="J24" s="40"/>
      <c r="K24" s="38"/>
      <c r="L24" s="31"/>
      <c r="M24" s="31"/>
      <c r="N24" s="31"/>
      <c r="O24" s="31"/>
      <c r="P24" s="31"/>
      <c r="Q24" s="25"/>
      <c r="R24" s="40"/>
      <c r="S24" s="40"/>
    </row>
    <row r="25" spans="1:19" s="28" customFormat="1" ht="12.75">
      <c r="A25" s="28" t="s">
        <v>68</v>
      </c>
      <c r="F25" s="96"/>
      <c r="G25" s="112">
        <v>11623</v>
      </c>
      <c r="H25" s="31"/>
      <c r="I25" s="36">
        <v>10681</v>
      </c>
      <c r="J25" s="40"/>
      <c r="K25" s="38"/>
      <c r="L25" s="31"/>
      <c r="M25" s="31"/>
      <c r="N25" s="31"/>
      <c r="O25" s="31"/>
      <c r="P25" s="31"/>
      <c r="Q25" s="25"/>
      <c r="R25" s="40"/>
      <c r="S25" s="40"/>
    </row>
    <row r="26" spans="1:19" s="28" customFormat="1" ht="12.75">
      <c r="A26" s="28" t="s">
        <v>69</v>
      </c>
      <c r="F26" s="96"/>
      <c r="G26" s="112">
        <v>931</v>
      </c>
      <c r="H26" s="31"/>
      <c r="I26" s="36">
        <v>871</v>
      </c>
      <c r="J26" s="40"/>
      <c r="K26" s="38"/>
      <c r="L26" s="31"/>
      <c r="M26" s="31"/>
      <c r="N26" s="31"/>
      <c r="O26" s="31"/>
      <c r="P26" s="31"/>
      <c r="Q26" s="25"/>
      <c r="R26" s="40"/>
      <c r="S26" s="40"/>
    </row>
    <row r="27" spans="1:19" s="28" customFormat="1" ht="12.75">
      <c r="A27" s="28" t="s">
        <v>70</v>
      </c>
      <c r="F27" s="96"/>
      <c r="G27" s="112">
        <v>331</v>
      </c>
      <c r="H27" s="31"/>
      <c r="I27" s="36">
        <v>185</v>
      </c>
      <c r="J27" s="99"/>
      <c r="K27" s="38"/>
      <c r="L27" s="31"/>
      <c r="M27" s="31"/>
      <c r="N27" s="31"/>
      <c r="O27" s="31"/>
      <c r="P27" s="31"/>
      <c r="Q27" s="25"/>
      <c r="R27" s="40"/>
      <c r="S27" s="99"/>
    </row>
    <row r="28" spans="1:19" s="28" customFormat="1" ht="12.75">
      <c r="A28" s="28" t="s">
        <v>71</v>
      </c>
      <c r="F28" s="96"/>
      <c r="G28" s="112">
        <v>245</v>
      </c>
      <c r="H28" s="31"/>
      <c r="I28" s="36">
        <v>245</v>
      </c>
      <c r="J28" s="40"/>
      <c r="K28" s="38"/>
      <c r="L28" s="31"/>
      <c r="M28" s="31"/>
      <c r="N28" s="31"/>
      <c r="O28" s="31"/>
      <c r="P28" s="31"/>
      <c r="Q28" s="25"/>
      <c r="R28" s="40"/>
      <c r="S28" s="40"/>
    </row>
    <row r="29" spans="1:19" s="28" customFormat="1" ht="12.75">
      <c r="A29" s="28" t="s">
        <v>72</v>
      </c>
      <c r="F29" s="97"/>
      <c r="G29" s="113">
        <v>353</v>
      </c>
      <c r="H29" s="98"/>
      <c r="I29" s="37">
        <v>1494</v>
      </c>
      <c r="J29" s="40"/>
      <c r="K29" s="38"/>
      <c r="L29" s="31"/>
      <c r="M29" s="31"/>
      <c r="N29" s="31"/>
      <c r="O29" s="31"/>
      <c r="P29" s="31"/>
      <c r="Q29" s="25"/>
      <c r="R29" s="40"/>
      <c r="S29" s="40"/>
    </row>
    <row r="30" spans="7:19" s="28" customFormat="1" ht="12.75">
      <c r="G30" s="26">
        <f>SUM(G24:G29)</f>
        <v>30947</v>
      </c>
      <c r="I30" s="38">
        <f>SUM(I24:I29)</f>
        <v>29522</v>
      </c>
      <c r="J30" s="38"/>
      <c r="K30" s="38"/>
      <c r="L30" s="31"/>
      <c r="M30" s="31"/>
      <c r="N30" s="31"/>
      <c r="O30" s="31"/>
      <c r="P30" s="31"/>
      <c r="Q30" s="25"/>
      <c r="R30" s="40"/>
      <c r="S30" s="38"/>
    </row>
    <row r="31" spans="1:19" s="28" customFormat="1" ht="13.5" thickBot="1">
      <c r="A31" s="28" t="s">
        <v>73</v>
      </c>
      <c r="F31" s="100"/>
      <c r="G31" s="27">
        <f>+G30+G22</f>
        <v>47867</v>
      </c>
      <c r="H31" s="39"/>
      <c r="I31" s="39">
        <f>+I30+I22</f>
        <v>47632</v>
      </c>
      <c r="J31" s="38"/>
      <c r="K31" s="38"/>
      <c r="L31" s="31"/>
      <c r="M31" s="31"/>
      <c r="N31" s="31"/>
      <c r="O31" s="31"/>
      <c r="P31" s="31"/>
      <c r="Q31" s="25"/>
      <c r="R31" s="40"/>
      <c r="S31" s="38"/>
    </row>
    <row r="32" spans="7:19" s="28" customFormat="1" ht="13.5" thickTop="1">
      <c r="G32" s="26"/>
      <c r="I32" s="38"/>
      <c r="J32" s="38"/>
      <c r="K32" s="38"/>
      <c r="L32" s="31"/>
      <c r="M32" s="31"/>
      <c r="N32" s="31"/>
      <c r="O32" s="31"/>
      <c r="P32" s="31"/>
      <c r="Q32" s="25"/>
      <c r="R32" s="40"/>
      <c r="S32" s="38"/>
    </row>
    <row r="33" spans="1:19" s="28" customFormat="1" ht="12.75">
      <c r="A33" s="5" t="s">
        <v>74</v>
      </c>
      <c r="G33" s="26"/>
      <c r="I33" s="38"/>
      <c r="J33" s="38"/>
      <c r="K33" s="38"/>
      <c r="L33" s="24"/>
      <c r="M33" s="31"/>
      <c r="N33" s="31"/>
      <c r="O33" s="31"/>
      <c r="P33" s="31"/>
      <c r="Q33" s="25"/>
      <c r="R33" s="40"/>
      <c r="S33" s="38"/>
    </row>
    <row r="34" spans="1:19" s="28" customFormat="1" ht="12.75">
      <c r="A34" s="28" t="s">
        <v>75</v>
      </c>
      <c r="G34" s="26"/>
      <c r="I34" s="38"/>
      <c r="J34" s="38"/>
      <c r="K34" s="38"/>
      <c r="L34" s="24"/>
      <c r="M34" s="31"/>
      <c r="N34" s="31"/>
      <c r="O34" s="31"/>
      <c r="P34" s="31"/>
      <c r="Q34" s="25"/>
      <c r="R34" s="40"/>
      <c r="S34" s="38"/>
    </row>
    <row r="35" spans="1:19" s="28" customFormat="1" ht="12.75">
      <c r="A35" s="28" t="s">
        <v>76</v>
      </c>
      <c r="F35" s="31"/>
      <c r="G35" s="25">
        <v>24300</v>
      </c>
      <c r="H35" s="31"/>
      <c r="I35" s="40">
        <v>24300</v>
      </c>
      <c r="J35" s="38"/>
      <c r="K35" s="38"/>
      <c r="L35" s="31"/>
      <c r="M35" s="31"/>
      <c r="N35" s="31"/>
      <c r="O35" s="31"/>
      <c r="P35" s="31"/>
      <c r="Q35" s="25"/>
      <c r="R35" s="40"/>
      <c r="S35" s="38"/>
    </row>
    <row r="36" spans="1:19" s="28" customFormat="1" ht="12.75">
      <c r="A36" s="28" t="s">
        <v>77</v>
      </c>
      <c r="B36" s="47" t="s">
        <v>78</v>
      </c>
      <c r="F36" s="31"/>
      <c r="G36" s="25">
        <v>5937</v>
      </c>
      <c r="H36" s="31"/>
      <c r="I36" s="40">
        <v>5937</v>
      </c>
      <c r="J36" s="38"/>
      <c r="K36" s="38"/>
      <c r="L36" s="31"/>
      <c r="M36" s="101"/>
      <c r="N36" s="31"/>
      <c r="O36" s="31"/>
      <c r="P36" s="31"/>
      <c r="Q36" s="25"/>
      <c r="R36" s="40"/>
      <c r="S36" s="38"/>
    </row>
    <row r="37" spans="2:19" s="28" customFormat="1" ht="12.75">
      <c r="B37" s="47" t="s">
        <v>79</v>
      </c>
      <c r="F37" s="31"/>
      <c r="G37" s="25">
        <v>1574</v>
      </c>
      <c r="H37" s="31"/>
      <c r="I37" s="40">
        <v>1574</v>
      </c>
      <c r="J37" s="38"/>
      <c r="K37" s="38"/>
      <c r="L37" s="31"/>
      <c r="M37" s="101"/>
      <c r="N37" s="31"/>
      <c r="O37" s="31"/>
      <c r="P37" s="31"/>
      <c r="Q37" s="25"/>
      <c r="R37" s="40"/>
      <c r="S37" s="38"/>
    </row>
    <row r="38" spans="2:19" s="28" customFormat="1" ht="12.75">
      <c r="B38" s="47" t="s">
        <v>80</v>
      </c>
      <c r="F38" s="98"/>
      <c r="G38" s="29">
        <v>5400</v>
      </c>
      <c r="H38" s="98"/>
      <c r="I38" s="41">
        <v>6409</v>
      </c>
      <c r="J38" s="40"/>
      <c r="K38" s="38"/>
      <c r="L38" s="31"/>
      <c r="M38" s="101"/>
      <c r="N38" s="31"/>
      <c r="O38" s="31"/>
      <c r="P38" s="31"/>
      <c r="Q38" s="25"/>
      <c r="R38" s="40"/>
      <c r="S38" s="40"/>
    </row>
    <row r="39" spans="6:19" s="28" customFormat="1" ht="12.75">
      <c r="F39" s="98"/>
      <c r="G39" s="29">
        <f>SUM(G35:G38)</f>
        <v>37211</v>
      </c>
      <c r="H39" s="98"/>
      <c r="I39" s="41">
        <f>SUM(I35:I38)</f>
        <v>38220</v>
      </c>
      <c r="J39" s="40"/>
      <c r="K39" s="38"/>
      <c r="L39" s="31"/>
      <c r="M39" s="31"/>
      <c r="N39" s="31"/>
      <c r="O39" s="31"/>
      <c r="P39" s="31"/>
      <c r="Q39" s="25"/>
      <c r="R39" s="40"/>
      <c r="S39" s="40"/>
    </row>
    <row r="40" spans="6:19" s="28" customFormat="1" ht="12.75">
      <c r="F40" s="31"/>
      <c r="G40" s="25"/>
      <c r="H40" s="31"/>
      <c r="I40" s="40"/>
      <c r="J40" s="40"/>
      <c r="K40" s="38"/>
      <c r="L40" s="31"/>
      <c r="M40" s="31"/>
      <c r="N40" s="31"/>
      <c r="O40" s="31"/>
      <c r="P40" s="31"/>
      <c r="Q40" s="25"/>
      <c r="R40" s="40"/>
      <c r="S40" s="40"/>
    </row>
    <row r="41" spans="1:19" s="28" customFormat="1" ht="12.75">
      <c r="A41" s="5" t="s">
        <v>81</v>
      </c>
      <c r="G41" s="26"/>
      <c r="I41" s="38"/>
      <c r="J41" s="38"/>
      <c r="K41" s="38"/>
      <c r="L41" s="24"/>
      <c r="M41" s="31"/>
      <c r="N41" s="31"/>
      <c r="O41" s="31"/>
      <c r="P41" s="31"/>
      <c r="Q41" s="25"/>
      <c r="R41" s="40"/>
      <c r="S41" s="38"/>
    </row>
    <row r="42" spans="1:19" s="28" customFormat="1" ht="12.75">
      <c r="A42" s="28" t="s">
        <v>82</v>
      </c>
      <c r="F42" s="98"/>
      <c r="G42" s="29">
        <v>1657</v>
      </c>
      <c r="H42" s="98"/>
      <c r="I42" s="41">
        <v>1657</v>
      </c>
      <c r="J42" s="40"/>
      <c r="K42" s="38"/>
      <c r="L42" s="31"/>
      <c r="M42" s="31"/>
      <c r="N42" s="31"/>
      <c r="O42" s="31"/>
      <c r="P42" s="31"/>
      <c r="Q42" s="25"/>
      <c r="R42" s="40"/>
      <c r="S42" s="40"/>
    </row>
    <row r="43" spans="6:19" s="28" customFormat="1" ht="12.75">
      <c r="F43" s="98"/>
      <c r="G43" s="29">
        <f>SUM(G42:G42)</f>
        <v>1657</v>
      </c>
      <c r="H43" s="98"/>
      <c r="I43" s="41">
        <f>SUM(I42:I42)</f>
        <v>1657</v>
      </c>
      <c r="J43" s="40"/>
      <c r="K43" s="38"/>
      <c r="L43" s="31"/>
      <c r="M43" s="31"/>
      <c r="N43" s="31"/>
      <c r="O43" s="31"/>
      <c r="P43" s="31"/>
      <c r="Q43" s="25"/>
      <c r="R43" s="40"/>
      <c r="S43" s="40"/>
    </row>
    <row r="44" spans="6:19" s="28" customFormat="1" ht="12.75">
      <c r="F44" s="31"/>
      <c r="G44" s="25"/>
      <c r="H44" s="31"/>
      <c r="I44" s="40"/>
      <c r="J44" s="40"/>
      <c r="K44" s="38"/>
      <c r="L44" s="31"/>
      <c r="M44" s="31"/>
      <c r="N44" s="31"/>
      <c r="O44" s="31"/>
      <c r="P44" s="31"/>
      <c r="Q44" s="25"/>
      <c r="R44" s="40"/>
      <c r="S44" s="40"/>
    </row>
    <row r="45" spans="1:19" s="28" customFormat="1" ht="12.75">
      <c r="A45" s="5" t="s">
        <v>83</v>
      </c>
      <c r="G45" s="26"/>
      <c r="I45" s="38"/>
      <c r="J45" s="38"/>
      <c r="K45" s="38"/>
      <c r="L45" s="24"/>
      <c r="M45" s="31"/>
      <c r="N45" s="31"/>
      <c r="O45" s="31"/>
      <c r="P45" s="31"/>
      <c r="Q45" s="25"/>
      <c r="R45" s="40"/>
      <c r="S45" s="38"/>
    </row>
    <row r="46" spans="1:19" s="28" customFormat="1" ht="12.75">
      <c r="A46" s="28" t="s">
        <v>84</v>
      </c>
      <c r="F46" s="94"/>
      <c r="G46" s="111">
        <v>2048</v>
      </c>
      <c r="H46" s="95"/>
      <c r="I46" s="35">
        <v>4014</v>
      </c>
      <c r="J46" s="40"/>
      <c r="K46" s="38"/>
      <c r="L46" s="31"/>
      <c r="M46" s="31"/>
      <c r="N46" s="31"/>
      <c r="O46" s="31"/>
      <c r="P46" s="31"/>
      <c r="Q46" s="25"/>
      <c r="R46" s="40"/>
      <c r="S46" s="40"/>
    </row>
    <row r="47" spans="1:19" s="28" customFormat="1" ht="12.75">
      <c r="A47" s="28" t="s">
        <v>85</v>
      </c>
      <c r="F47" s="96"/>
      <c r="G47" s="112">
        <v>1239</v>
      </c>
      <c r="H47" s="31"/>
      <c r="I47" s="42" t="s">
        <v>36</v>
      </c>
      <c r="J47" s="40"/>
      <c r="K47" s="38"/>
      <c r="L47" s="31"/>
      <c r="M47" s="31"/>
      <c r="N47" s="31"/>
      <c r="O47" s="31"/>
      <c r="P47" s="31"/>
      <c r="Q47" s="25"/>
      <c r="R47" s="102"/>
      <c r="S47" s="40"/>
    </row>
    <row r="48" spans="1:19" s="28" customFormat="1" ht="12.75">
      <c r="A48" s="28" t="s">
        <v>86</v>
      </c>
      <c r="F48" s="96"/>
      <c r="G48" s="112">
        <v>829</v>
      </c>
      <c r="H48" s="31"/>
      <c r="I48" s="42" t="s">
        <v>36</v>
      </c>
      <c r="J48" s="40"/>
      <c r="K48" s="38"/>
      <c r="L48" s="31"/>
      <c r="M48" s="31"/>
      <c r="N48" s="31"/>
      <c r="O48" s="31"/>
      <c r="P48" s="31"/>
      <c r="Q48" s="25"/>
      <c r="R48" s="102"/>
      <c r="S48" s="40"/>
    </row>
    <row r="49" spans="1:19" s="28" customFormat="1" ht="12.75">
      <c r="A49" s="28" t="s">
        <v>87</v>
      </c>
      <c r="F49" s="97"/>
      <c r="G49" s="113">
        <v>4883</v>
      </c>
      <c r="H49" s="31"/>
      <c r="I49" s="36">
        <v>3741</v>
      </c>
      <c r="J49" s="40"/>
      <c r="K49" s="38"/>
      <c r="L49" s="31"/>
      <c r="M49" s="31"/>
      <c r="N49" s="31"/>
      <c r="O49" s="31"/>
      <c r="P49" s="31"/>
      <c r="Q49" s="25"/>
      <c r="R49" s="40"/>
      <c r="S49" s="40"/>
    </row>
    <row r="50" spans="6:19" s="28" customFormat="1" ht="12.75">
      <c r="F50" s="98"/>
      <c r="G50" s="29">
        <f>SUM(G46:G49)</f>
        <v>8999</v>
      </c>
      <c r="H50" s="103"/>
      <c r="I50" s="43">
        <f>SUM(I46:I49)</f>
        <v>7755</v>
      </c>
      <c r="J50" s="40"/>
      <c r="L50" s="31"/>
      <c r="M50" s="31"/>
      <c r="N50" s="31"/>
      <c r="O50" s="31"/>
      <c r="P50" s="31"/>
      <c r="Q50" s="25"/>
      <c r="R50" s="40"/>
      <c r="S50" s="40"/>
    </row>
    <row r="51" spans="1:19" s="28" customFormat="1" ht="12.75">
      <c r="A51" s="28" t="s">
        <v>88</v>
      </c>
      <c r="F51" s="103"/>
      <c r="G51" s="30">
        <f>+G50+G43</f>
        <v>10656</v>
      </c>
      <c r="H51" s="43"/>
      <c r="I51" s="43">
        <f>+I50+I43</f>
        <v>9412</v>
      </c>
      <c r="J51" s="40"/>
      <c r="L51" s="31"/>
      <c r="M51" s="31"/>
      <c r="N51" s="31"/>
      <c r="O51" s="31"/>
      <c r="P51" s="31"/>
      <c r="Q51" s="25"/>
      <c r="R51" s="40"/>
      <c r="S51" s="40"/>
    </row>
    <row r="52" spans="1:19" s="28" customFormat="1" ht="13.5" thickBot="1">
      <c r="A52" s="5" t="s">
        <v>89</v>
      </c>
      <c r="F52" s="100"/>
      <c r="G52" s="27">
        <f>+G51+G39</f>
        <v>47867</v>
      </c>
      <c r="H52" s="39"/>
      <c r="I52" s="39">
        <f>+I51+I39</f>
        <v>47632</v>
      </c>
      <c r="J52" s="40"/>
      <c r="L52" s="24"/>
      <c r="M52" s="31"/>
      <c r="N52" s="31"/>
      <c r="O52" s="31"/>
      <c r="P52" s="31"/>
      <c r="Q52" s="25"/>
      <c r="R52" s="40"/>
      <c r="S52" s="40"/>
    </row>
    <row r="53" spans="1:19" s="28" customFormat="1" ht="13.5" thickTop="1">
      <c r="A53" s="5"/>
      <c r="F53" s="31"/>
      <c r="G53" s="25"/>
      <c r="H53" s="40"/>
      <c r="I53" s="40"/>
      <c r="J53" s="40"/>
      <c r="L53" s="24"/>
      <c r="M53" s="31"/>
      <c r="N53" s="31"/>
      <c r="O53" s="31"/>
      <c r="P53" s="31"/>
      <c r="Q53" s="25"/>
      <c r="R53" s="40"/>
      <c r="S53" s="40"/>
    </row>
    <row r="54" spans="1:19" s="28" customFormat="1" ht="13.5" thickBot="1">
      <c r="A54" s="28" t="s">
        <v>90</v>
      </c>
      <c r="F54" s="100"/>
      <c r="G54" s="32">
        <f>G39/243000</f>
        <v>0.15313168724279835</v>
      </c>
      <c r="H54" s="100"/>
      <c r="I54" s="44">
        <f>+I39/243000</f>
        <v>0.15728395061728395</v>
      </c>
      <c r="J54" s="45"/>
      <c r="L54" s="31"/>
      <c r="M54" s="31"/>
      <c r="N54" s="31"/>
      <c r="O54" s="31"/>
      <c r="P54" s="31"/>
      <c r="Q54" s="33"/>
      <c r="R54" s="104"/>
      <c r="S54" s="45"/>
    </row>
    <row r="55" spans="1:19" s="28" customFormat="1" ht="13.5" thickTop="1">
      <c r="A55" s="105"/>
      <c r="F55" s="31"/>
      <c r="G55" s="33"/>
      <c r="H55" s="31"/>
      <c r="I55" s="45"/>
      <c r="J55" s="45"/>
      <c r="L55" s="106"/>
      <c r="M55" s="31"/>
      <c r="N55" s="31"/>
      <c r="O55" s="31"/>
      <c r="P55" s="31"/>
      <c r="Q55" s="33"/>
      <c r="R55" s="45"/>
      <c r="S55" s="45"/>
    </row>
    <row r="56" spans="1:18" s="28" customFormat="1" ht="12.75">
      <c r="A56" s="21" t="s">
        <v>91</v>
      </c>
      <c r="G56" s="12"/>
      <c r="L56" s="22"/>
      <c r="M56" s="31"/>
      <c r="N56" s="31"/>
      <c r="O56" s="31"/>
      <c r="P56" s="31"/>
      <c r="Q56" s="13"/>
      <c r="R56" s="31"/>
    </row>
    <row r="57" spans="1:18" s="28" customFormat="1" ht="12.75">
      <c r="A57" s="21" t="s">
        <v>92</v>
      </c>
      <c r="G57" s="12"/>
      <c r="L57" s="22"/>
      <c r="M57" s="31"/>
      <c r="N57" s="31"/>
      <c r="O57" s="31"/>
      <c r="P57" s="31"/>
      <c r="Q57" s="13"/>
      <c r="R57" s="31"/>
    </row>
    <row r="58" spans="1:18" s="28" customFormat="1" ht="12.75">
      <c r="A58" s="46"/>
      <c r="G58" s="12"/>
      <c r="L58" s="107"/>
      <c r="M58" s="31"/>
      <c r="N58" s="31"/>
      <c r="O58" s="31"/>
      <c r="P58" s="31"/>
      <c r="Q58" s="13"/>
      <c r="R58" s="31"/>
    </row>
    <row r="59" spans="1:17" s="28" customFormat="1" ht="12.75">
      <c r="A59" s="46"/>
      <c r="G59" s="12"/>
      <c r="L59" s="46"/>
      <c r="Q59" s="12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4"/>
  <sheetViews>
    <sheetView workbookViewId="0" topLeftCell="A1">
      <selection activeCell="A9" sqref="A9"/>
    </sheetView>
  </sheetViews>
  <sheetFormatPr defaultColWidth="9.00390625" defaultRowHeight="15.75"/>
  <cols>
    <col min="2" max="2" width="11.25390625" style="0" bestFit="1" customWidth="1"/>
    <col min="3" max="3" width="12.25390625" style="0" bestFit="1" customWidth="1"/>
    <col min="4" max="4" width="16.125" style="0" customWidth="1"/>
    <col min="5" max="5" width="12.125" style="0" bestFit="1" customWidth="1"/>
    <col min="6" max="6" width="11.50390625" style="0" customWidth="1"/>
    <col min="8" max="8" width="9.875" style="0" bestFit="1" customWidth="1"/>
    <col min="9" max="9" width="7.125" style="0" customWidth="1"/>
  </cols>
  <sheetData>
    <row r="2" spans="1:2" ht="18.75">
      <c r="A2" s="1" t="s">
        <v>0</v>
      </c>
      <c r="B2" s="2"/>
    </row>
    <row r="3" spans="1:2" ht="15.75">
      <c r="A3" s="2"/>
      <c r="B3" s="3" t="s">
        <v>1</v>
      </c>
    </row>
    <row r="4" spans="1:2" ht="15.75">
      <c r="A4" s="2"/>
      <c r="B4" s="4" t="s">
        <v>2</v>
      </c>
    </row>
    <row r="5" spans="1:2" ht="15.75">
      <c r="A5" s="2"/>
      <c r="B5" s="4"/>
    </row>
    <row r="6" ht="15.75">
      <c r="A6" s="5" t="s">
        <v>93</v>
      </c>
    </row>
    <row r="7" ht="15.75">
      <c r="A7" s="5" t="s">
        <v>94</v>
      </c>
    </row>
    <row r="8" spans="5:6" s="28" customFormat="1" ht="12.75">
      <c r="E8" s="62" t="s">
        <v>6</v>
      </c>
      <c r="F8" s="62" t="s">
        <v>6</v>
      </c>
    </row>
    <row r="9" spans="5:6" s="28" customFormat="1" ht="12.75">
      <c r="E9" s="62">
        <v>2007</v>
      </c>
      <c r="F9" s="62">
        <v>2006</v>
      </c>
    </row>
    <row r="10" spans="5:6" s="28" customFormat="1" ht="12.75">
      <c r="E10" s="62" t="s">
        <v>95</v>
      </c>
      <c r="F10" s="62" t="s">
        <v>95</v>
      </c>
    </row>
    <row r="11" spans="5:6" s="28" customFormat="1" ht="12.75">
      <c r="E11" s="62" t="s">
        <v>96</v>
      </c>
      <c r="F11" s="62" t="s">
        <v>96</v>
      </c>
    </row>
    <row r="12" spans="5:6" s="28" customFormat="1" ht="12.75">
      <c r="E12" s="62" t="s">
        <v>9</v>
      </c>
      <c r="F12" s="62" t="s">
        <v>10</v>
      </c>
    </row>
    <row r="13" spans="5:6" s="28" customFormat="1" ht="12.75">
      <c r="E13" s="46" t="s">
        <v>11</v>
      </c>
      <c r="F13" s="46" t="s">
        <v>11</v>
      </c>
    </row>
    <row r="14" spans="1:6" s="28" customFormat="1" ht="12.75">
      <c r="A14" s="28" t="s">
        <v>97</v>
      </c>
      <c r="E14" s="65">
        <f>+'[1]Income Statements'!I28</f>
        <v>-1008.803990000005</v>
      </c>
      <c r="F14" s="48">
        <v>1875</v>
      </c>
    </row>
    <row r="15" spans="1:6" s="28" customFormat="1" ht="12.75">
      <c r="A15" s="5" t="s">
        <v>98</v>
      </c>
      <c r="E15" s="65"/>
      <c r="F15" s="48"/>
    </row>
    <row r="16" spans="1:6" s="28" customFormat="1" ht="12.75">
      <c r="A16" s="28" t="s">
        <v>99</v>
      </c>
      <c r="E16" s="28">
        <v>1440</v>
      </c>
      <c r="F16" s="48">
        <v>1496</v>
      </c>
    </row>
    <row r="17" spans="1:6" s="28" customFormat="1" ht="12.75">
      <c r="A17" s="28" t="s">
        <v>100</v>
      </c>
      <c r="E17" s="28">
        <v>27</v>
      </c>
      <c r="F17" s="48">
        <v>0</v>
      </c>
    </row>
    <row r="18" spans="1:6" s="28" customFormat="1" ht="12.75">
      <c r="A18" s="28" t="s">
        <v>101</v>
      </c>
      <c r="E18" s="28">
        <v>165</v>
      </c>
      <c r="F18" s="66">
        <v>177</v>
      </c>
    </row>
    <row r="19" spans="1:8" s="28" customFormat="1" ht="12.75">
      <c r="A19" s="28" t="s">
        <v>102</v>
      </c>
      <c r="E19" s="28">
        <v>127</v>
      </c>
      <c r="F19" s="48">
        <v>93</v>
      </c>
      <c r="H19" s="53"/>
    </row>
    <row r="20" spans="1:8" s="28" customFormat="1" ht="12.75">
      <c r="A20" s="28" t="s">
        <v>103</v>
      </c>
      <c r="E20" s="48">
        <v>-2</v>
      </c>
      <c r="F20" s="66">
        <v>-4</v>
      </c>
      <c r="H20" s="53"/>
    </row>
    <row r="21" spans="1:8" s="28" customFormat="1" ht="12.75">
      <c r="A21" s="28" t="s">
        <v>104</v>
      </c>
      <c r="E21" s="28">
        <v>7</v>
      </c>
      <c r="F21" s="66">
        <v>8</v>
      </c>
      <c r="H21" s="53"/>
    </row>
    <row r="22" spans="1:8" s="28" customFormat="1" ht="12.75">
      <c r="A22" s="28" t="s">
        <v>105</v>
      </c>
      <c r="E22" s="28">
        <v>3</v>
      </c>
      <c r="F22" s="66">
        <v>7</v>
      </c>
      <c r="H22" s="53"/>
    </row>
    <row r="23" spans="1:8" s="28" customFormat="1" ht="12.75">
      <c r="A23" s="28" t="s">
        <v>106</v>
      </c>
      <c r="E23" s="70">
        <v>-17</v>
      </c>
      <c r="F23" s="68">
        <v>3</v>
      </c>
      <c r="H23" s="53"/>
    </row>
    <row r="24" spans="1:6" s="28" customFormat="1" ht="12.75">
      <c r="A24" s="28" t="s">
        <v>107</v>
      </c>
      <c r="E24" s="61">
        <v>741</v>
      </c>
      <c r="F24" s="48">
        <f>SUM(F14:F23)</f>
        <v>3655</v>
      </c>
    </row>
    <row r="25" spans="5:6" s="28" customFormat="1" ht="12.75">
      <c r="E25" s="65"/>
      <c r="F25" s="48"/>
    </row>
    <row r="26" spans="1:6" s="28" customFormat="1" ht="12.75">
      <c r="A26" s="5" t="s">
        <v>108</v>
      </c>
      <c r="E26" s="31"/>
      <c r="F26" s="48"/>
    </row>
    <row r="27" spans="1:7" s="28" customFormat="1" ht="12.75">
      <c r="A27" s="28" t="s">
        <v>109</v>
      </c>
      <c r="D27" s="28" t="s">
        <v>110</v>
      </c>
      <c r="E27" s="51">
        <v>-1418</v>
      </c>
      <c r="F27" s="48">
        <v>-3781</v>
      </c>
      <c r="G27" s="48"/>
    </row>
    <row r="28" spans="1:7" s="28" customFormat="1" ht="12.75">
      <c r="A28" s="28" t="s">
        <v>111</v>
      </c>
      <c r="D28" s="28" t="s">
        <v>110</v>
      </c>
      <c r="E28" s="51">
        <v>-1002</v>
      </c>
      <c r="F28" s="48">
        <v>-5140</v>
      </c>
      <c r="G28" s="48"/>
    </row>
    <row r="29" spans="1:6" s="28" customFormat="1" ht="12.75">
      <c r="A29" s="28" t="s">
        <v>112</v>
      </c>
      <c r="D29" s="28" t="s">
        <v>113</v>
      </c>
      <c r="E29" s="98">
        <v>102</v>
      </c>
      <c r="F29" s="70">
        <v>1506</v>
      </c>
    </row>
    <row r="30" spans="5:6" s="28" customFormat="1" ht="12.75">
      <c r="E30" s="65"/>
      <c r="F30" s="48"/>
    </row>
    <row r="31" spans="1:6" s="28" customFormat="1" ht="12.75">
      <c r="A31" s="28" t="s">
        <v>114</v>
      </c>
      <c r="E31" s="65">
        <f>SUM(E24:E29)</f>
        <v>-1577</v>
      </c>
      <c r="F31" s="65">
        <f>SUM(F24:F29)</f>
        <v>-3760</v>
      </c>
    </row>
    <row r="32" spans="1:6" s="28" customFormat="1" ht="12.75">
      <c r="A32" s="28" t="s">
        <v>115</v>
      </c>
      <c r="E32" s="71">
        <v>96</v>
      </c>
      <c r="F32" s="65"/>
    </row>
    <row r="33" spans="1:6" s="28" customFormat="1" ht="12.75">
      <c r="A33" s="28" t="s">
        <v>116</v>
      </c>
      <c r="E33" s="69">
        <v>-242</v>
      </c>
      <c r="F33" s="67">
        <v>-89</v>
      </c>
    </row>
    <row r="34" spans="1:6" s="28" customFormat="1" ht="12.75">
      <c r="A34" s="5"/>
      <c r="E34" s="65"/>
      <c r="F34" s="48"/>
    </row>
    <row r="35" spans="1:6" s="28" customFormat="1" ht="12.75">
      <c r="A35" s="5" t="s">
        <v>117</v>
      </c>
      <c r="E35" s="65">
        <f>SUM(E31:E33)</f>
        <v>-1723</v>
      </c>
      <c r="F35" s="48">
        <f>SUM(F31:F33)</f>
        <v>-3849</v>
      </c>
    </row>
    <row r="36" spans="5:6" s="28" customFormat="1" ht="10.5" customHeight="1">
      <c r="E36" s="65"/>
      <c r="F36" s="48"/>
    </row>
    <row r="37" spans="1:6" s="28" customFormat="1" ht="12.75">
      <c r="A37" s="5" t="s">
        <v>118</v>
      </c>
      <c r="E37" s="65"/>
      <c r="F37" s="48"/>
    </row>
    <row r="38" spans="1:6" s="28" customFormat="1" ht="12.75">
      <c r="A38" s="28" t="s">
        <v>119</v>
      </c>
      <c r="E38" s="31">
        <v>2</v>
      </c>
      <c r="F38" s="48">
        <v>4</v>
      </c>
    </row>
    <row r="39" spans="1:6" s="28" customFormat="1" ht="12.75">
      <c r="A39" s="28" t="s">
        <v>120</v>
      </c>
      <c r="E39" s="51">
        <v>-473</v>
      </c>
      <c r="F39" s="48">
        <v>-294</v>
      </c>
    </row>
    <row r="40" spans="1:6" s="28" customFormat="1" ht="12.75">
      <c r="A40" s="28" t="s">
        <v>121</v>
      </c>
      <c r="E40" s="98">
        <v>38</v>
      </c>
      <c r="F40" s="48">
        <v>0</v>
      </c>
    </row>
    <row r="41" spans="1:6" s="28" customFormat="1" ht="12.75">
      <c r="A41" s="28" t="s">
        <v>122</v>
      </c>
      <c r="E41" s="72">
        <f>SUM(E38:E40)</f>
        <v>-433</v>
      </c>
      <c r="F41" s="72">
        <f>SUM(F38:F40)</f>
        <v>-290</v>
      </c>
    </row>
    <row r="42" spans="5:6" s="28" customFormat="1" ht="10.5" customHeight="1">
      <c r="E42" s="65"/>
      <c r="F42" s="48"/>
    </row>
    <row r="43" spans="1:6" s="28" customFormat="1" ht="12.75">
      <c r="A43" s="5" t="s">
        <v>123</v>
      </c>
      <c r="E43" s="65"/>
      <c r="F43" s="48"/>
    </row>
    <row r="44" spans="1:6" s="28" customFormat="1" ht="12.75">
      <c r="A44" s="5"/>
      <c r="B44" s="28" t="s">
        <v>124</v>
      </c>
      <c r="E44" s="73">
        <v>1142</v>
      </c>
      <c r="F44" s="66">
        <v>2749</v>
      </c>
    </row>
    <row r="45" spans="2:6" s="28" customFormat="1" ht="12.75">
      <c r="B45" s="28" t="s">
        <v>125</v>
      </c>
      <c r="E45" s="73">
        <v>0</v>
      </c>
      <c r="F45" s="48">
        <v>-195</v>
      </c>
    </row>
    <row r="46" spans="2:6" s="28" customFormat="1" ht="12.75">
      <c r="B46" s="28" t="s">
        <v>126</v>
      </c>
      <c r="E46" s="65">
        <v>-127</v>
      </c>
      <c r="F46" s="48">
        <v>-93</v>
      </c>
    </row>
    <row r="47" spans="1:6" s="28" customFormat="1" ht="12.75">
      <c r="A47" s="28" t="s">
        <v>127</v>
      </c>
      <c r="E47" s="72">
        <f>SUM(E44:E46)</f>
        <v>1015</v>
      </c>
      <c r="F47" s="72">
        <f>SUM(F44:F46)</f>
        <v>2461</v>
      </c>
    </row>
    <row r="48" spans="5:6" s="28" customFormat="1" ht="10.5" customHeight="1">
      <c r="E48" s="63"/>
      <c r="F48" s="64"/>
    </row>
    <row r="49" spans="1:6" s="28" customFormat="1" ht="12.75">
      <c r="A49" s="28" t="s">
        <v>128</v>
      </c>
      <c r="E49" s="48">
        <f>+E35+E41+E47</f>
        <v>-1141</v>
      </c>
      <c r="F49" s="48">
        <f>+F35+F41+F47</f>
        <v>-1678</v>
      </c>
    </row>
    <row r="50" spans="5:6" s="28" customFormat="1" ht="12.75">
      <c r="E50" s="65"/>
      <c r="F50" s="65"/>
    </row>
    <row r="51" spans="1:6" s="28" customFormat="1" ht="12.75">
      <c r="A51" s="28" t="s">
        <v>129</v>
      </c>
      <c r="E51" s="65">
        <v>1494</v>
      </c>
      <c r="F51" s="65">
        <v>1960</v>
      </c>
    </row>
    <row r="52" spans="5:6" s="28" customFormat="1" ht="12.75">
      <c r="E52" s="65"/>
      <c r="F52" s="65"/>
    </row>
    <row r="53" spans="1:6" s="28" customFormat="1" ht="13.5" thickBot="1">
      <c r="A53" s="28" t="s">
        <v>130</v>
      </c>
      <c r="E53" s="74">
        <f>SUM(E49:E52)</f>
        <v>353</v>
      </c>
      <c r="F53" s="74">
        <f>SUM(F49:F52)</f>
        <v>282</v>
      </c>
    </row>
    <row r="54" s="28" customFormat="1" ht="10.5" customHeight="1" thickTop="1"/>
    <row r="55" s="28" customFormat="1" ht="12.75">
      <c r="A55" s="5" t="s">
        <v>131</v>
      </c>
    </row>
    <row r="56" s="28" customFormat="1" ht="12.75">
      <c r="A56" s="5" t="s">
        <v>132</v>
      </c>
    </row>
    <row r="57" s="28" customFormat="1" ht="12.75"/>
    <row r="58" spans="3:4" s="28" customFormat="1" ht="12.75">
      <c r="C58" s="53"/>
      <c r="D58" s="53"/>
    </row>
    <row r="59" spans="3:4" s="28" customFormat="1" ht="12.75">
      <c r="C59" s="53"/>
      <c r="D59" s="53"/>
    </row>
    <row r="60" spans="3:4" s="28" customFormat="1" ht="12.75">
      <c r="C60" s="53"/>
      <c r="D60" s="53"/>
    </row>
    <row r="61" spans="3:4" ht="15.75">
      <c r="C61" s="7"/>
      <c r="D61" s="7"/>
    </row>
    <row r="62" spans="3:4" ht="15.75">
      <c r="C62" s="7"/>
      <c r="D62" s="7"/>
    </row>
    <row r="63" spans="3:4" ht="15.75">
      <c r="C63" s="7"/>
      <c r="D63" s="7"/>
    </row>
    <row r="64" spans="3:4" ht="15.75">
      <c r="C64" s="7"/>
      <c r="D64" s="7"/>
    </row>
    <row r="65" spans="3:4" ht="15.75">
      <c r="C65" s="7"/>
      <c r="D65" s="7"/>
    </row>
    <row r="66" spans="3:4" ht="15.75">
      <c r="C66" s="7"/>
      <c r="D66" s="7"/>
    </row>
    <row r="67" spans="3:4" ht="15.75">
      <c r="C67" s="7"/>
      <c r="D67" s="7"/>
    </row>
    <row r="68" spans="3:4" ht="15.75">
      <c r="C68" s="7"/>
      <c r="D68" s="7"/>
    </row>
    <row r="69" spans="3:4" ht="15.75">
      <c r="C69" s="7"/>
      <c r="D69" s="7"/>
    </row>
    <row r="70" spans="3:4" ht="15.75">
      <c r="C70" s="7"/>
      <c r="D70" s="7"/>
    </row>
    <row r="71" spans="3:4" ht="15.75">
      <c r="C71" s="7"/>
      <c r="D71" s="7"/>
    </row>
    <row r="72" spans="3:4" ht="15.75">
      <c r="C72" s="7"/>
      <c r="D72" s="7"/>
    </row>
    <row r="73" spans="3:4" ht="15.75">
      <c r="C73" s="7"/>
      <c r="D73" s="7"/>
    </row>
    <row r="74" spans="3:4" ht="15.75">
      <c r="C74" s="7"/>
      <c r="D74" s="7"/>
    </row>
    <row r="75" spans="3:4" ht="15.75">
      <c r="C75" s="7"/>
      <c r="D75" s="7"/>
    </row>
    <row r="76" spans="3:4" ht="15.75">
      <c r="C76" s="7"/>
      <c r="D76" s="7"/>
    </row>
    <row r="77" spans="3:4" ht="15.75">
      <c r="C77" s="7"/>
      <c r="D77" s="7"/>
    </row>
    <row r="78" spans="3:4" ht="15.75">
      <c r="C78" s="7"/>
      <c r="D78" s="7"/>
    </row>
    <row r="79" spans="3:4" ht="15.75">
      <c r="C79" s="7"/>
      <c r="D79" s="7"/>
    </row>
    <row r="80" spans="3:4" ht="15.75">
      <c r="C80" s="7"/>
      <c r="D80" s="7"/>
    </row>
    <row r="81" spans="3:4" ht="15.75">
      <c r="C81" s="7"/>
      <c r="D81" s="7"/>
    </row>
    <row r="82" spans="3:4" ht="15.75">
      <c r="C82" s="7"/>
      <c r="D82" s="7"/>
    </row>
    <row r="83" spans="3:4" ht="15.75">
      <c r="C83" s="7"/>
      <c r="D83" s="7"/>
    </row>
    <row r="84" spans="3:4" ht="15.75">
      <c r="C84" s="7"/>
      <c r="D84" s="7"/>
    </row>
    <row r="85" spans="3:4" ht="15.75">
      <c r="C85" s="7"/>
      <c r="D85" s="7"/>
    </row>
    <row r="86" spans="3:4" ht="15.75">
      <c r="C86" s="7"/>
      <c r="D86" s="7"/>
    </row>
    <row r="87" spans="3:4" ht="15.75">
      <c r="C87" s="7"/>
      <c r="D87" s="7"/>
    </row>
    <row r="88" spans="3:4" ht="15.75">
      <c r="C88" s="7"/>
      <c r="D88" s="7"/>
    </row>
    <row r="89" spans="3:4" ht="15.75">
      <c r="C89" s="7"/>
      <c r="D89" s="7"/>
    </row>
    <row r="90" spans="3:4" ht="15.75">
      <c r="C90" s="7"/>
      <c r="D90" s="7"/>
    </row>
    <row r="91" spans="3:4" ht="15.75">
      <c r="C91" s="7"/>
      <c r="D91" s="7"/>
    </row>
    <row r="92" spans="3:4" ht="15.75">
      <c r="C92" s="7"/>
      <c r="D92" s="7"/>
    </row>
    <row r="93" spans="3:4" ht="15.75">
      <c r="C93" s="7"/>
      <c r="D93" s="7"/>
    </row>
    <row r="94" spans="3:4" ht="15.75">
      <c r="C94" s="7"/>
      <c r="D94" s="7"/>
    </row>
    <row r="95" spans="3:4" ht="15.75">
      <c r="C95" s="7"/>
      <c r="D95" s="7"/>
    </row>
    <row r="96" spans="3:4" ht="15.75">
      <c r="C96" s="7"/>
      <c r="D96" s="7"/>
    </row>
    <row r="97" spans="3:4" ht="15.75">
      <c r="C97" s="7"/>
      <c r="D97" s="7"/>
    </row>
    <row r="98" spans="3:4" ht="15.75">
      <c r="C98" s="7"/>
      <c r="D98" s="7"/>
    </row>
    <row r="99" spans="3:4" ht="15.75">
      <c r="C99" s="7"/>
      <c r="D99" s="7"/>
    </row>
    <row r="100" spans="3:4" ht="15.75">
      <c r="C100" s="7"/>
      <c r="D100" s="7"/>
    </row>
    <row r="101" spans="3:4" ht="15.75">
      <c r="C101" s="7"/>
      <c r="D101" s="7"/>
    </row>
    <row r="102" spans="3:4" ht="15.75">
      <c r="C102" s="7"/>
      <c r="D102" s="7"/>
    </row>
    <row r="103" spans="3:4" ht="15.75">
      <c r="C103" s="7"/>
      <c r="D103" s="7"/>
    </row>
    <row r="104" spans="3:4" ht="15.75">
      <c r="C104" s="7"/>
      <c r="D104" s="7"/>
    </row>
    <row r="105" spans="3:4" ht="15.75">
      <c r="C105" s="7"/>
      <c r="D105" s="7"/>
    </row>
    <row r="106" spans="3:4" ht="15.75">
      <c r="C106" s="7"/>
      <c r="D106" s="7"/>
    </row>
    <row r="107" spans="3:4" ht="15.75">
      <c r="C107" s="7"/>
      <c r="D107" s="7"/>
    </row>
    <row r="108" spans="3:4" ht="15.75">
      <c r="C108" s="7"/>
      <c r="D108" s="7"/>
    </row>
    <row r="109" spans="3:4" ht="15.75">
      <c r="C109" s="7"/>
      <c r="D109" s="7"/>
    </row>
    <row r="110" spans="3:4" ht="15.75">
      <c r="C110" s="7"/>
      <c r="D110" s="7"/>
    </row>
    <row r="111" spans="3:4" ht="15.75">
      <c r="C111" s="7"/>
      <c r="D111" s="7"/>
    </row>
    <row r="112" spans="3:4" ht="15.75">
      <c r="C112" s="7"/>
      <c r="D112" s="7"/>
    </row>
    <row r="113" spans="3:4" ht="15.75">
      <c r="C113" s="7"/>
      <c r="D113" s="7"/>
    </row>
    <row r="114" spans="3:4" ht="15.75">
      <c r="C114" s="7"/>
      <c r="D114" s="7"/>
    </row>
    <row r="115" spans="3:4" ht="15.75">
      <c r="C115" s="7"/>
      <c r="D115" s="7"/>
    </row>
    <row r="116" spans="3:4" ht="15.75">
      <c r="C116" s="7"/>
      <c r="D116" s="7"/>
    </row>
    <row r="117" spans="3:4" ht="15.75">
      <c r="C117" s="7"/>
      <c r="D117" s="7"/>
    </row>
    <row r="118" spans="3:4" ht="15.75">
      <c r="C118" s="7"/>
      <c r="D118" s="7"/>
    </row>
    <row r="119" spans="3:4" ht="15.75">
      <c r="C119" s="7"/>
      <c r="D119" s="7"/>
    </row>
    <row r="120" spans="3:4" ht="15.75">
      <c r="C120" s="7"/>
      <c r="D120" s="7"/>
    </row>
    <row r="121" spans="3:4" ht="15.75">
      <c r="C121" s="7"/>
      <c r="D121" s="7"/>
    </row>
    <row r="122" spans="3:4" ht="15.75">
      <c r="C122" s="7"/>
      <c r="D122" s="7"/>
    </row>
    <row r="123" spans="3:4" ht="15.75">
      <c r="C123" s="7"/>
      <c r="D123" s="7"/>
    </row>
    <row r="124" spans="3:4" ht="15.75">
      <c r="C124" s="7"/>
      <c r="D124" s="7"/>
    </row>
  </sheetData>
  <printOptions/>
  <pageMargins left="0.75" right="0.75" top="0.17" bottom="0.16" header="0.17" footer="0.16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36"/>
  <sheetViews>
    <sheetView workbookViewId="0" topLeftCell="A3">
      <selection activeCell="J22" sqref="J22"/>
    </sheetView>
  </sheetViews>
  <sheetFormatPr defaultColWidth="9.00390625" defaultRowHeight="15.75"/>
  <cols>
    <col min="6" max="6" width="9.375" style="0" customWidth="1"/>
    <col min="7" max="8" width="9.125" style="0" customWidth="1"/>
    <col min="9" max="9" width="8.75390625" style="0" bestFit="1" customWidth="1"/>
    <col min="11" max="11" width="9.50390625" style="0" customWidth="1"/>
  </cols>
  <sheetData>
    <row r="4" spans="2:3" ht="18.75">
      <c r="B4" s="1" t="s">
        <v>0</v>
      </c>
      <c r="C4" s="2"/>
    </row>
    <row r="5" spans="2:9" ht="15.75">
      <c r="B5" s="2"/>
      <c r="C5" s="3" t="s">
        <v>1</v>
      </c>
      <c r="I5" t="s">
        <v>133</v>
      </c>
    </row>
    <row r="6" spans="2:3" ht="15.75">
      <c r="B6" s="2"/>
      <c r="C6" s="4" t="s">
        <v>2</v>
      </c>
    </row>
    <row r="8" ht="15.75">
      <c r="B8" s="5" t="s">
        <v>134</v>
      </c>
    </row>
    <row r="9" ht="15.75">
      <c r="B9" s="5" t="s">
        <v>135</v>
      </c>
    </row>
    <row r="10" spans="9:10" s="28" customFormat="1" ht="12.75">
      <c r="I10" s="114" t="s">
        <v>6</v>
      </c>
      <c r="J10" s="114"/>
    </row>
    <row r="11" spans="6:10" s="28" customFormat="1" ht="12.75">
      <c r="F11" s="34" t="s">
        <v>136</v>
      </c>
      <c r="G11" s="46"/>
      <c r="H11" s="46"/>
      <c r="I11" s="46"/>
      <c r="J11" s="46"/>
    </row>
    <row r="12" spans="6:10" s="28" customFormat="1" ht="12.75">
      <c r="F12" s="46" t="s">
        <v>137</v>
      </c>
      <c r="G12" s="46" t="s">
        <v>138</v>
      </c>
      <c r="H12" s="46" t="s">
        <v>139</v>
      </c>
      <c r="I12" s="46" t="s">
        <v>140</v>
      </c>
      <c r="J12" s="46" t="s">
        <v>141</v>
      </c>
    </row>
    <row r="13" spans="6:10" s="28" customFormat="1" ht="12.75">
      <c r="F13" s="108" t="s">
        <v>142</v>
      </c>
      <c r="G13" s="108" t="s">
        <v>143</v>
      </c>
      <c r="H13" s="108" t="s">
        <v>144</v>
      </c>
      <c r="I13" s="108" t="s">
        <v>145</v>
      </c>
      <c r="J13" s="108"/>
    </row>
    <row r="14" spans="6:10" s="28" customFormat="1" ht="12.75">
      <c r="F14" s="46" t="s">
        <v>11</v>
      </c>
      <c r="G14" s="46" t="s">
        <v>11</v>
      </c>
      <c r="H14" s="46" t="s">
        <v>11</v>
      </c>
      <c r="I14" s="46" t="s">
        <v>11</v>
      </c>
      <c r="J14" s="46" t="s">
        <v>11</v>
      </c>
    </row>
    <row r="15" s="28" customFormat="1" ht="12.75">
      <c r="B15" s="75" t="s">
        <v>146</v>
      </c>
    </row>
    <row r="16" s="28" customFormat="1" ht="12.75"/>
    <row r="17" spans="2:10" s="28" customFormat="1" ht="12.75">
      <c r="B17" s="28" t="s">
        <v>147</v>
      </c>
      <c r="F17" s="38">
        <v>24300</v>
      </c>
      <c r="G17" s="38">
        <v>5937</v>
      </c>
      <c r="H17" s="38">
        <v>1574</v>
      </c>
      <c r="I17" s="38">
        <v>6409</v>
      </c>
      <c r="J17" s="38">
        <f>SUM(F17:I17)</f>
        <v>38220</v>
      </c>
    </row>
    <row r="18" spans="6:10" s="28" customFormat="1" ht="12.75">
      <c r="F18" s="38"/>
      <c r="G18" s="38"/>
      <c r="H18" s="38"/>
      <c r="I18" s="38"/>
      <c r="J18" s="38"/>
    </row>
    <row r="19" spans="2:10" s="28" customFormat="1" ht="12.75">
      <c r="B19" s="28" t="s">
        <v>291</v>
      </c>
      <c r="F19" s="109"/>
      <c r="G19" s="109"/>
      <c r="H19" s="109"/>
      <c r="I19" s="110">
        <v>-1009</v>
      </c>
      <c r="J19" s="65">
        <f>+I19</f>
        <v>-1009</v>
      </c>
    </row>
    <row r="20" spans="2:10" s="28" customFormat="1" ht="12.75">
      <c r="B20" s="28" t="s">
        <v>148</v>
      </c>
      <c r="F20" s="109"/>
      <c r="G20" s="109"/>
      <c r="H20" s="109"/>
      <c r="I20" s="65"/>
      <c r="J20" s="38"/>
    </row>
    <row r="21" spans="6:10" s="28" customFormat="1" ht="12.75">
      <c r="F21" s="38"/>
      <c r="G21" s="38"/>
      <c r="H21" s="38"/>
      <c r="I21" s="65"/>
      <c r="J21" s="38"/>
    </row>
    <row r="22" spans="2:12" s="28" customFormat="1" ht="13.5" thickBot="1">
      <c r="B22" s="28" t="s">
        <v>149</v>
      </c>
      <c r="F22" s="39">
        <f>SUM(F17:F21)</f>
        <v>24300</v>
      </c>
      <c r="G22" s="39">
        <f>SUM(G17:G21)</f>
        <v>5937</v>
      </c>
      <c r="H22" s="39">
        <f>SUM(H17:H21)</f>
        <v>1574</v>
      </c>
      <c r="I22" s="39">
        <f>+I17+I19</f>
        <v>5400</v>
      </c>
      <c r="J22" s="39">
        <f>+J19+J17</f>
        <v>37211</v>
      </c>
      <c r="K22" s="38"/>
      <c r="L22" s="38"/>
    </row>
    <row r="23" spans="6:10" s="28" customFormat="1" ht="13.5" thickTop="1">
      <c r="F23" s="38"/>
      <c r="G23" s="38"/>
      <c r="H23" s="38"/>
      <c r="I23" s="38"/>
      <c r="J23" s="38"/>
    </row>
    <row r="24" spans="6:10" s="28" customFormat="1" ht="12.75">
      <c r="F24" s="38"/>
      <c r="G24" s="38"/>
      <c r="H24" s="38"/>
      <c r="I24" s="38"/>
      <c r="J24" s="38"/>
    </row>
    <row r="25" spans="2:10" s="28" customFormat="1" ht="12.75">
      <c r="B25" s="75" t="s">
        <v>150</v>
      </c>
      <c r="F25" s="38"/>
      <c r="G25" s="38"/>
      <c r="H25" s="38"/>
      <c r="I25" s="38"/>
      <c r="J25" s="38"/>
    </row>
    <row r="26" spans="6:10" s="28" customFormat="1" ht="12.75">
      <c r="F26" s="38"/>
      <c r="G26" s="38"/>
      <c r="H26" s="38"/>
      <c r="I26" s="38"/>
      <c r="J26" s="38"/>
    </row>
    <row r="27" spans="2:10" s="28" customFormat="1" ht="12.75">
      <c r="B27" s="28" t="s">
        <v>151</v>
      </c>
      <c r="F27" s="38">
        <v>24300</v>
      </c>
      <c r="G27" s="38">
        <v>5937</v>
      </c>
      <c r="H27" s="38">
        <v>1610</v>
      </c>
      <c r="I27" s="38">
        <v>11077</v>
      </c>
      <c r="J27" s="48">
        <f>SUM(F27:I27)</f>
        <v>42924</v>
      </c>
    </row>
    <row r="28" spans="6:10" s="28" customFormat="1" ht="12.75">
      <c r="F28" s="38"/>
      <c r="G28" s="38"/>
      <c r="H28" s="38"/>
      <c r="I28" s="38"/>
      <c r="J28" s="48"/>
    </row>
    <row r="29" spans="2:10" s="28" customFormat="1" ht="12.75">
      <c r="B29" s="28" t="s">
        <v>152</v>
      </c>
      <c r="F29" s="38"/>
      <c r="G29" s="38"/>
      <c r="H29" s="38"/>
      <c r="I29" s="48">
        <v>1014</v>
      </c>
      <c r="J29" s="48">
        <f>+I29</f>
        <v>1014</v>
      </c>
    </row>
    <row r="30" spans="2:10" s="28" customFormat="1" ht="12.75">
      <c r="B30" s="28" t="s">
        <v>148</v>
      </c>
      <c r="F30" s="38"/>
      <c r="G30" s="38"/>
      <c r="H30" s="38"/>
      <c r="I30" s="48"/>
      <c r="J30" s="48"/>
    </row>
    <row r="31" spans="6:10" s="28" customFormat="1" ht="12.75">
      <c r="F31" s="38"/>
      <c r="G31" s="38"/>
      <c r="H31" s="38"/>
      <c r="I31" s="48"/>
      <c r="J31" s="48"/>
    </row>
    <row r="32" spans="2:10" s="28" customFormat="1" ht="13.5" thickBot="1">
      <c r="B32" s="28" t="s">
        <v>153</v>
      </c>
      <c r="F32" s="39">
        <f>SUM(F27:F29)</f>
        <v>24300</v>
      </c>
      <c r="G32" s="39">
        <f>SUM(G27:G29)</f>
        <v>5937</v>
      </c>
      <c r="H32" s="39">
        <f>SUM(H27:H29)</f>
        <v>1610</v>
      </c>
      <c r="I32" s="39">
        <f>SUM(I27:I31)</f>
        <v>12091</v>
      </c>
      <c r="J32" s="39">
        <f>SUM(J27:J31)</f>
        <v>43938</v>
      </c>
    </row>
    <row r="33" s="28" customFormat="1" ht="13.5" thickTop="1"/>
    <row r="34" s="28" customFormat="1" ht="12.75"/>
    <row r="35" s="28" customFormat="1" ht="12.75">
      <c r="B35" s="5" t="s">
        <v>154</v>
      </c>
    </row>
    <row r="36" s="28" customFormat="1" ht="12.75">
      <c r="B36" s="5" t="s">
        <v>155</v>
      </c>
    </row>
    <row r="37" s="28" customFormat="1" ht="12.75"/>
  </sheetData>
  <mergeCells count="1">
    <mergeCell ref="I10:J10"/>
  </mergeCells>
  <printOptions/>
  <pageMargins left="0.25" right="0.25" top="0.48" bottom="0.18" header="0.5" footer="0.16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18"/>
  <sheetViews>
    <sheetView tabSelected="1" workbookViewId="0" topLeftCell="A170">
      <selection activeCell="A174" sqref="A174"/>
    </sheetView>
  </sheetViews>
  <sheetFormatPr defaultColWidth="9.00390625" defaultRowHeight="15.75"/>
  <cols>
    <col min="1" max="1" width="7.875" style="0" customWidth="1"/>
    <col min="2" max="2" width="8.625" style="0" customWidth="1"/>
    <col min="4" max="4" width="8.625" style="0" customWidth="1"/>
    <col min="5" max="5" width="9.50390625" style="0" customWidth="1"/>
    <col min="6" max="6" width="10.50390625" style="0" customWidth="1"/>
    <col min="7" max="7" width="9.375" style="0" customWidth="1"/>
    <col min="8" max="8" width="7.50390625" style="0" customWidth="1"/>
    <col min="9" max="9" width="10.125" style="0" customWidth="1"/>
  </cols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5.75">
      <c r="C6" s="2"/>
      <c r="D6" s="4" t="s">
        <v>2</v>
      </c>
    </row>
    <row r="8" ht="15.75">
      <c r="A8" s="76" t="s">
        <v>156</v>
      </c>
    </row>
    <row r="9" ht="15.75">
      <c r="A9" s="28"/>
    </row>
    <row r="10" ht="15.75">
      <c r="A10" s="75" t="s">
        <v>157</v>
      </c>
    </row>
    <row r="12" s="28" customFormat="1" ht="12.75">
      <c r="A12" s="77" t="s">
        <v>158</v>
      </c>
    </row>
    <row r="13" s="28" customFormat="1" ht="12.75">
      <c r="A13" s="28" t="s">
        <v>159</v>
      </c>
    </row>
    <row r="14" s="28" customFormat="1" ht="12.75">
      <c r="A14" s="28" t="s">
        <v>160</v>
      </c>
    </row>
    <row r="15" s="28" customFormat="1" ht="12.75">
      <c r="A15" s="28" t="s">
        <v>161</v>
      </c>
    </row>
    <row r="16" s="28" customFormat="1" ht="12.75"/>
    <row r="17" s="28" customFormat="1" ht="12.75"/>
    <row r="18" s="28" customFormat="1" ht="12.75">
      <c r="A18" s="28" t="s">
        <v>162</v>
      </c>
    </row>
    <row r="19" s="28" customFormat="1" ht="12.75">
      <c r="A19" s="28" t="s">
        <v>163</v>
      </c>
    </row>
    <row r="20" s="28" customFormat="1" ht="12.75"/>
    <row r="21" s="28" customFormat="1" ht="12.75">
      <c r="A21" s="28" t="s">
        <v>164</v>
      </c>
    </row>
    <row r="22" s="28" customFormat="1" ht="12.75">
      <c r="A22" s="28" t="s">
        <v>165</v>
      </c>
    </row>
    <row r="23" s="28" customFormat="1" ht="12.75">
      <c r="A23" s="28" t="s">
        <v>166</v>
      </c>
    </row>
    <row r="24" s="28" customFormat="1" ht="12.75">
      <c r="A24" s="28" t="s">
        <v>167</v>
      </c>
    </row>
    <row r="25" s="28" customFormat="1" ht="12.75"/>
    <row r="26" spans="1:4" s="28" customFormat="1" ht="12.75">
      <c r="A26" s="28" t="s">
        <v>168</v>
      </c>
      <c r="D26" s="28" t="s">
        <v>169</v>
      </c>
    </row>
    <row r="27" spans="1:4" s="28" customFormat="1" ht="12.75">
      <c r="A27" s="28" t="s">
        <v>170</v>
      </c>
      <c r="D27" s="28" t="s">
        <v>171</v>
      </c>
    </row>
    <row r="28" spans="1:4" s="28" customFormat="1" ht="12.75">
      <c r="A28" s="28" t="s">
        <v>172</v>
      </c>
      <c r="D28" s="28" t="s">
        <v>173</v>
      </c>
    </row>
    <row r="29" s="28" customFormat="1" ht="12.75">
      <c r="D29" s="28" t="s">
        <v>174</v>
      </c>
    </row>
    <row r="30" spans="1:4" s="28" customFormat="1" ht="12.75">
      <c r="A30" s="28" t="s">
        <v>175</v>
      </c>
      <c r="D30" s="28" t="s">
        <v>176</v>
      </c>
    </row>
    <row r="31" s="28" customFormat="1" ht="12.75"/>
    <row r="32" s="28" customFormat="1" ht="12.75">
      <c r="A32" s="28" t="s">
        <v>177</v>
      </c>
    </row>
    <row r="33" s="28" customFormat="1" ht="12.75">
      <c r="A33" s="28" t="s">
        <v>178</v>
      </c>
    </row>
    <row r="34" s="28" customFormat="1" ht="12.75">
      <c r="A34" s="28" t="s">
        <v>179</v>
      </c>
    </row>
    <row r="35" s="28" customFormat="1" ht="12.75">
      <c r="A35" s="28" t="s">
        <v>180</v>
      </c>
    </row>
    <row r="36" s="28" customFormat="1" ht="12.75"/>
    <row r="37" s="28" customFormat="1" ht="12.75">
      <c r="A37" s="28" t="s">
        <v>181</v>
      </c>
    </row>
    <row r="38" s="28" customFormat="1" ht="12.75">
      <c r="A38" s="28" t="s">
        <v>182</v>
      </c>
    </row>
    <row r="39" s="28" customFormat="1" ht="12.75">
      <c r="A39" s="28" t="s">
        <v>183</v>
      </c>
    </row>
    <row r="40" s="28" customFormat="1" ht="12.75">
      <c r="A40" s="28" t="s">
        <v>184</v>
      </c>
    </row>
    <row r="41" s="28" customFormat="1" ht="12.75">
      <c r="A41" s="28" t="s">
        <v>185</v>
      </c>
    </row>
    <row r="42" s="28" customFormat="1" ht="12.75">
      <c r="A42" s="28" t="s">
        <v>290</v>
      </c>
    </row>
    <row r="43" s="28" customFormat="1" ht="12.75">
      <c r="A43" s="28" t="s">
        <v>186</v>
      </c>
    </row>
    <row r="44" s="28" customFormat="1" ht="12.75"/>
    <row r="45" s="28" customFormat="1" ht="12.75">
      <c r="A45" s="28" t="s">
        <v>187</v>
      </c>
    </row>
    <row r="46" s="28" customFormat="1" ht="12.75">
      <c r="A46" s="28" t="s">
        <v>188</v>
      </c>
    </row>
    <row r="47" s="28" customFormat="1" ht="12.75">
      <c r="A47" s="28" t="s">
        <v>189</v>
      </c>
    </row>
    <row r="48" s="28" customFormat="1" ht="12.75">
      <c r="A48" s="28" t="s">
        <v>190</v>
      </c>
    </row>
    <row r="49" s="28" customFormat="1" ht="12.75">
      <c r="A49" s="28" t="s">
        <v>191</v>
      </c>
    </row>
    <row r="50" spans="5:7" s="28" customFormat="1" ht="12.75">
      <c r="E50" s="62" t="s">
        <v>192</v>
      </c>
      <c r="F50" s="62" t="s">
        <v>193</v>
      </c>
      <c r="G50" s="62"/>
    </row>
    <row r="51" spans="5:7" s="28" customFormat="1" ht="12.75">
      <c r="E51" s="62" t="s">
        <v>194</v>
      </c>
      <c r="F51" s="62" t="s">
        <v>195</v>
      </c>
      <c r="G51" s="62" t="s">
        <v>196</v>
      </c>
    </row>
    <row r="52" spans="5:7" s="28" customFormat="1" ht="12.75">
      <c r="E52" s="62" t="s">
        <v>197</v>
      </c>
      <c r="F52" s="62" t="s">
        <v>197</v>
      </c>
      <c r="G52" s="62" t="s">
        <v>197</v>
      </c>
    </row>
    <row r="53" spans="5:7" s="28" customFormat="1" ht="12.75">
      <c r="E53" s="62" t="s">
        <v>198</v>
      </c>
      <c r="F53" s="62"/>
      <c r="G53" s="62" t="s">
        <v>198</v>
      </c>
    </row>
    <row r="54" s="28" customFormat="1" ht="12.75">
      <c r="A54" s="5" t="s">
        <v>199</v>
      </c>
    </row>
    <row r="55" spans="1:7" s="28" customFormat="1" ht="12.75">
      <c r="A55" s="28" t="s">
        <v>200</v>
      </c>
      <c r="E55" s="48">
        <v>17326</v>
      </c>
      <c r="F55" s="48">
        <v>-2615</v>
      </c>
      <c r="G55" s="48">
        <f>+E55+F55</f>
        <v>14711</v>
      </c>
    </row>
    <row r="56" spans="1:7" s="28" customFormat="1" ht="12.75">
      <c r="A56" s="28" t="s">
        <v>201</v>
      </c>
      <c r="E56" s="48">
        <v>0</v>
      </c>
      <c r="F56" s="48">
        <v>2615</v>
      </c>
      <c r="G56" s="48">
        <f>+E56+F56</f>
        <v>2615</v>
      </c>
    </row>
    <row r="57" spans="5:7" s="28" customFormat="1" ht="12.75">
      <c r="E57" s="48"/>
      <c r="F57" s="48"/>
      <c r="G57" s="48"/>
    </row>
    <row r="58" spans="5:7" s="28" customFormat="1" ht="12.75">
      <c r="E58" s="48"/>
      <c r="F58" s="48"/>
      <c r="G58" s="48"/>
    </row>
    <row r="59" spans="5:7" s="28" customFormat="1" ht="12.75">
      <c r="E59" s="48"/>
      <c r="F59" s="48"/>
      <c r="G59" s="48"/>
    </row>
    <row r="60" s="28" customFormat="1" ht="12.75">
      <c r="A60" s="28" t="s">
        <v>133</v>
      </c>
    </row>
    <row r="61" s="28" customFormat="1" ht="12.75">
      <c r="A61" s="77" t="s">
        <v>202</v>
      </c>
    </row>
    <row r="62" s="28" customFormat="1" ht="12.75">
      <c r="A62" s="28" t="s">
        <v>203</v>
      </c>
    </row>
    <row r="63" s="28" customFormat="1" ht="12.75"/>
    <row r="64" s="28" customFormat="1" ht="12.75">
      <c r="A64" s="77" t="s">
        <v>204</v>
      </c>
    </row>
    <row r="65" s="28" customFormat="1" ht="12.75">
      <c r="A65" s="28" t="s">
        <v>205</v>
      </c>
    </row>
    <row r="66" s="28" customFormat="1" ht="12.75"/>
    <row r="67" s="28" customFormat="1" ht="12.75">
      <c r="A67" s="77" t="s">
        <v>206</v>
      </c>
    </row>
    <row r="68" s="28" customFormat="1" ht="12.75">
      <c r="A68" s="28" t="s">
        <v>207</v>
      </c>
    </row>
    <row r="69" s="28" customFormat="1" ht="12.75"/>
    <row r="70" s="28" customFormat="1" ht="12.75">
      <c r="A70" s="77" t="s">
        <v>208</v>
      </c>
    </row>
    <row r="71" s="28" customFormat="1" ht="12.75">
      <c r="A71" s="28" t="s">
        <v>209</v>
      </c>
    </row>
    <row r="72" s="28" customFormat="1" ht="12.75"/>
    <row r="73" s="28" customFormat="1" ht="12.75"/>
    <row r="74" s="28" customFormat="1" ht="12.75">
      <c r="A74" s="77" t="s">
        <v>210</v>
      </c>
    </row>
    <row r="75" s="28" customFormat="1" ht="12.75">
      <c r="A75" s="28" t="s">
        <v>211</v>
      </c>
    </row>
    <row r="76" s="28" customFormat="1" ht="12.75">
      <c r="A76" s="28" t="s">
        <v>212</v>
      </c>
    </row>
    <row r="77" s="28" customFormat="1" ht="12.75"/>
    <row r="78" s="28" customFormat="1" ht="12.75">
      <c r="A78" s="77" t="s">
        <v>213</v>
      </c>
    </row>
    <row r="79" s="28" customFormat="1" ht="12.75">
      <c r="A79" s="28" t="s">
        <v>214</v>
      </c>
    </row>
    <row r="80" s="28" customFormat="1" ht="12.75"/>
    <row r="81" s="28" customFormat="1" ht="12.75">
      <c r="A81" s="77" t="s">
        <v>215</v>
      </c>
    </row>
    <row r="82" s="28" customFormat="1" ht="12.75">
      <c r="A82" s="28" t="s">
        <v>216</v>
      </c>
    </row>
    <row r="83" s="28" customFormat="1" ht="12.75">
      <c r="A83" s="28" t="s">
        <v>217</v>
      </c>
    </row>
    <row r="84" s="28" customFormat="1" ht="12.75"/>
    <row r="85" s="28" customFormat="1" ht="12.75">
      <c r="A85" s="77" t="s">
        <v>218</v>
      </c>
    </row>
    <row r="86" s="28" customFormat="1" ht="12.75">
      <c r="A86" s="28" t="s">
        <v>219</v>
      </c>
    </row>
    <row r="87" s="28" customFormat="1" ht="12.75">
      <c r="A87" s="28" t="s">
        <v>220</v>
      </c>
    </row>
    <row r="88" s="28" customFormat="1" ht="12.75"/>
    <row r="89" s="28" customFormat="1" ht="12.75">
      <c r="A89" s="77" t="s">
        <v>221</v>
      </c>
    </row>
    <row r="90" s="28" customFormat="1" ht="12.75">
      <c r="A90" s="28" t="s">
        <v>222</v>
      </c>
    </row>
    <row r="91" s="28" customFormat="1" ht="12.75"/>
    <row r="92" s="28" customFormat="1" ht="12.75"/>
    <row r="93" s="28" customFormat="1" ht="12.75">
      <c r="A93" s="77" t="s">
        <v>223</v>
      </c>
    </row>
    <row r="94" s="28" customFormat="1" ht="12.75">
      <c r="A94" s="28" t="s">
        <v>224</v>
      </c>
    </row>
    <row r="95" s="28" customFormat="1" ht="12.75"/>
    <row r="96" s="28" customFormat="1" ht="12.75">
      <c r="A96" s="77" t="s">
        <v>225</v>
      </c>
    </row>
    <row r="97" s="28" customFormat="1" ht="12.75">
      <c r="A97" s="28" t="s">
        <v>226</v>
      </c>
    </row>
    <row r="98" s="28" customFormat="1" ht="12.75"/>
    <row r="99" s="28" customFormat="1" ht="12.75"/>
    <row r="100" s="28" customFormat="1" ht="12.75">
      <c r="A100" s="77" t="s">
        <v>227</v>
      </c>
    </row>
    <row r="101" s="28" customFormat="1" ht="12.75">
      <c r="A101" s="28" t="s">
        <v>228</v>
      </c>
    </row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19" spans="3:4" ht="18.75">
      <c r="C119" s="1" t="s">
        <v>0</v>
      </c>
      <c r="D119" s="2"/>
    </row>
    <row r="120" spans="3:4" ht="15.75">
      <c r="C120" s="2"/>
      <c r="D120" s="3" t="s">
        <v>1</v>
      </c>
    </row>
    <row r="121" spans="3:4" ht="15.75">
      <c r="C121" s="2"/>
      <c r="D121" s="4" t="s">
        <v>2</v>
      </c>
    </row>
    <row r="123" ht="15.75">
      <c r="A123" s="76" t="s">
        <v>229</v>
      </c>
    </row>
    <row r="124" ht="15.75">
      <c r="A124" s="28"/>
    </row>
    <row r="125" ht="15.75">
      <c r="A125" s="75" t="s">
        <v>230</v>
      </c>
    </row>
    <row r="127" spans="1:10" ht="15.75">
      <c r="A127" s="77" t="s">
        <v>231</v>
      </c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5.75">
      <c r="A128" s="28" t="s">
        <v>232</v>
      </c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5.75">
      <c r="A129" s="28" t="s">
        <v>233</v>
      </c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5.75">
      <c r="A130" s="28" t="s">
        <v>234</v>
      </c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5.75">
      <c r="A131" s="28" t="s">
        <v>235</v>
      </c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5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5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5.75">
      <c r="A134" s="77" t="s">
        <v>236</v>
      </c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5.75">
      <c r="A135" s="28" t="s">
        <v>237</v>
      </c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5.75">
      <c r="A136" s="28" t="s">
        <v>238</v>
      </c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5.75">
      <c r="A137" s="28" t="s">
        <v>239</v>
      </c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5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5.75">
      <c r="A139" s="77" t="s">
        <v>240</v>
      </c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5.75">
      <c r="A140" s="28" t="s">
        <v>241</v>
      </c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5.75">
      <c r="A141" s="28" t="s">
        <v>242</v>
      </c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5.75">
      <c r="A142" s="28" t="s">
        <v>243</v>
      </c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5.75">
      <c r="A143" s="28" t="s">
        <v>244</v>
      </c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5.75">
      <c r="A144" s="28" t="s">
        <v>245</v>
      </c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5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5.75">
      <c r="A146" s="77" t="s">
        <v>246</v>
      </c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5.75">
      <c r="A147" s="28" t="s">
        <v>247</v>
      </c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5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5.75">
      <c r="A149" s="77" t="s">
        <v>248</v>
      </c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5.75">
      <c r="A150" s="28" t="s">
        <v>249</v>
      </c>
      <c r="B150" s="28"/>
      <c r="C150" s="28"/>
      <c r="D150" s="28"/>
      <c r="E150" s="28"/>
      <c r="F150" s="46" t="s">
        <v>250</v>
      </c>
      <c r="G150" s="46" t="s">
        <v>250</v>
      </c>
      <c r="H150" s="46"/>
      <c r="I150" s="46"/>
      <c r="J150" s="28"/>
    </row>
    <row r="151" spans="1:10" ht="15.75">
      <c r="A151" s="28"/>
      <c r="B151" s="28"/>
      <c r="C151" s="28"/>
      <c r="D151" s="28"/>
      <c r="E151" s="28"/>
      <c r="F151" s="46" t="s">
        <v>251</v>
      </c>
      <c r="G151" s="46" t="s">
        <v>251</v>
      </c>
      <c r="H151" s="115" t="s">
        <v>252</v>
      </c>
      <c r="I151" s="115"/>
      <c r="J151" s="28"/>
    </row>
    <row r="152" spans="1:10" ht="15.75">
      <c r="A152" s="28"/>
      <c r="B152" s="28"/>
      <c r="C152" s="28"/>
      <c r="D152" s="28"/>
      <c r="E152" s="28"/>
      <c r="F152" s="46" t="s">
        <v>9</v>
      </c>
      <c r="G152" s="46" t="s">
        <v>10</v>
      </c>
      <c r="H152" s="46" t="s">
        <v>9</v>
      </c>
      <c r="I152" s="46" t="s">
        <v>10</v>
      </c>
      <c r="J152" s="28"/>
    </row>
    <row r="153" spans="1:10" ht="15.75">
      <c r="A153" s="28" t="s">
        <v>253</v>
      </c>
      <c r="B153" s="28"/>
      <c r="C153" s="28"/>
      <c r="D153" s="28"/>
      <c r="E153" s="28"/>
      <c r="F153" s="46" t="s">
        <v>11</v>
      </c>
      <c r="G153" s="46" t="s">
        <v>11</v>
      </c>
      <c r="H153" s="46" t="s">
        <v>11</v>
      </c>
      <c r="I153" s="46" t="s">
        <v>11</v>
      </c>
      <c r="J153" s="28"/>
    </row>
    <row r="154" spans="1:10" ht="15.75">
      <c r="A154" s="28" t="s">
        <v>254</v>
      </c>
      <c r="B154" s="28"/>
      <c r="C154" s="28"/>
      <c r="D154" s="28"/>
      <c r="E154" s="28"/>
      <c r="F154" s="28"/>
      <c r="G154" s="28"/>
      <c r="H154" s="78"/>
      <c r="I154" s="78"/>
      <c r="J154" s="28"/>
    </row>
    <row r="155" spans="1:10" ht="15.75">
      <c r="A155" s="28" t="s">
        <v>255</v>
      </c>
      <c r="B155" s="28"/>
      <c r="C155" s="28"/>
      <c r="D155" s="28"/>
      <c r="E155" s="28"/>
      <c r="F155" s="61" t="s">
        <v>36</v>
      </c>
      <c r="G155" s="61">
        <f>+'[1]Income Statements'!G30</f>
        <v>-861</v>
      </c>
      <c r="H155" s="61" t="s">
        <v>36</v>
      </c>
      <c r="I155" s="79">
        <v>-861</v>
      </c>
      <c r="J155" s="28"/>
    </row>
    <row r="156" spans="1:10" ht="15.75">
      <c r="A156" s="28"/>
      <c r="B156" s="28"/>
      <c r="C156" s="28"/>
      <c r="D156" s="28"/>
      <c r="E156" s="28"/>
      <c r="F156" s="80">
        <f>SUM(F155:F155)</f>
        <v>0</v>
      </c>
      <c r="G156" s="80">
        <v>-861</v>
      </c>
      <c r="H156" s="80">
        <f>SUM(H155:H155)</f>
        <v>0</v>
      </c>
      <c r="I156" s="81">
        <v>-861</v>
      </c>
      <c r="J156" s="28"/>
    </row>
    <row r="157" spans="1:10" ht="15.75">
      <c r="A157" s="28" t="s">
        <v>256</v>
      </c>
      <c r="B157" s="28"/>
      <c r="C157" s="28"/>
      <c r="D157" s="28"/>
      <c r="E157" s="28"/>
      <c r="F157" s="82"/>
      <c r="G157" s="82"/>
      <c r="H157" s="82"/>
      <c r="I157" s="82"/>
      <c r="J157" s="28"/>
    </row>
    <row r="158" spans="1:10" ht="15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5.75">
      <c r="A159" s="77" t="s">
        <v>257</v>
      </c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5.75">
      <c r="A160" s="28" t="s">
        <v>258</v>
      </c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5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5.75">
      <c r="A162" s="77" t="s">
        <v>259</v>
      </c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5.75">
      <c r="A163" s="28" t="s">
        <v>260</v>
      </c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5.75">
      <c r="A164" s="28" t="s">
        <v>261</v>
      </c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5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5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5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5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5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5.75">
      <c r="A170" s="77" t="s">
        <v>262</v>
      </c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5.75">
      <c r="A171" s="12" t="s">
        <v>263</v>
      </c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5.75">
      <c r="A172" s="28" t="s">
        <v>264</v>
      </c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5.75">
      <c r="A173" s="28" t="s">
        <v>292</v>
      </c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5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5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5.75">
      <c r="A176" s="77" t="s">
        <v>265</v>
      </c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5.75">
      <c r="A177" s="28" t="s">
        <v>266</v>
      </c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5.75">
      <c r="A178" s="28"/>
      <c r="B178" s="28"/>
      <c r="C178" s="28"/>
      <c r="D178" s="28"/>
      <c r="E178" s="28"/>
      <c r="F178" s="46" t="s">
        <v>9</v>
      </c>
      <c r="G178" s="46" t="s">
        <v>10</v>
      </c>
      <c r="H178" s="28"/>
      <c r="I178" s="28"/>
      <c r="J178" s="28"/>
    </row>
    <row r="179" spans="1:10" ht="15.75">
      <c r="A179" s="28"/>
      <c r="B179" s="28"/>
      <c r="C179" s="28"/>
      <c r="D179" s="28"/>
      <c r="E179" s="28"/>
      <c r="F179" s="83" t="s">
        <v>197</v>
      </c>
      <c r="G179" s="83" t="s">
        <v>197</v>
      </c>
      <c r="H179" s="28"/>
      <c r="I179" s="28"/>
      <c r="J179" s="28"/>
    </row>
    <row r="180" spans="1:10" ht="15.75">
      <c r="A180" s="28"/>
      <c r="B180" s="28" t="s">
        <v>267</v>
      </c>
      <c r="C180" s="28"/>
      <c r="D180" s="28"/>
      <c r="E180" s="28"/>
      <c r="F180" s="46"/>
      <c r="G180" s="46"/>
      <c r="H180" s="28"/>
      <c r="I180" s="28"/>
      <c r="J180" s="28"/>
    </row>
    <row r="181" spans="1:10" ht="15.75">
      <c r="A181" s="28"/>
      <c r="B181" s="28"/>
      <c r="C181" s="28" t="s">
        <v>268</v>
      </c>
      <c r="D181" s="28"/>
      <c r="E181" s="28"/>
      <c r="F181" s="84">
        <v>4118</v>
      </c>
      <c r="G181" s="84">
        <v>5142</v>
      </c>
      <c r="H181" s="28"/>
      <c r="I181" s="28"/>
      <c r="J181" s="28"/>
    </row>
    <row r="182" spans="1:10" ht="15.75">
      <c r="A182" s="28"/>
      <c r="B182" s="28"/>
      <c r="C182" s="28" t="s">
        <v>269</v>
      </c>
      <c r="D182" s="28"/>
      <c r="E182" s="28"/>
      <c r="F182" s="84">
        <v>765</v>
      </c>
      <c r="G182" s="61" t="s">
        <v>36</v>
      </c>
      <c r="H182" s="28"/>
      <c r="I182" s="28"/>
      <c r="J182" s="28"/>
    </row>
    <row r="183" spans="1:10" ht="16.5" thickBot="1">
      <c r="A183" s="28"/>
      <c r="B183" s="28"/>
      <c r="C183" s="28"/>
      <c r="D183" s="28"/>
      <c r="E183" s="28"/>
      <c r="F183" s="85">
        <f>SUM(F181:F182)</f>
        <v>4883</v>
      </c>
      <c r="G183" s="85">
        <f>SUM(G181:G182)</f>
        <v>5142</v>
      </c>
      <c r="H183" s="28"/>
      <c r="I183" s="28"/>
      <c r="J183" s="28"/>
    </row>
    <row r="184" spans="1:10" ht="16.5" thickTop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5.75">
      <c r="A185" s="77" t="s">
        <v>270</v>
      </c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5.75">
      <c r="A186" s="28" t="s">
        <v>271</v>
      </c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5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5.75">
      <c r="A188" s="77" t="s">
        <v>272</v>
      </c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5.75">
      <c r="A189" s="28" t="s">
        <v>273</v>
      </c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5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5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5.75">
      <c r="A192" s="77" t="s">
        <v>274</v>
      </c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5.75">
      <c r="A193" s="28"/>
      <c r="B193" s="28"/>
      <c r="C193" s="28"/>
      <c r="D193" s="28"/>
      <c r="E193" s="28"/>
      <c r="F193" s="28"/>
      <c r="G193" s="28" t="s">
        <v>275</v>
      </c>
      <c r="H193" s="28"/>
      <c r="I193" s="28"/>
      <c r="J193" s="28"/>
    </row>
    <row r="194" spans="1:10" ht="15.75">
      <c r="A194" s="28"/>
      <c r="B194" s="28"/>
      <c r="C194" s="28"/>
      <c r="D194" s="28"/>
      <c r="E194" s="28"/>
      <c r="F194" s="28"/>
      <c r="G194" s="46">
        <v>2007</v>
      </c>
      <c r="H194" s="28"/>
      <c r="I194" s="46">
        <v>2006</v>
      </c>
      <c r="J194" s="28"/>
    </row>
    <row r="195" spans="1:10" ht="15.75">
      <c r="A195" s="28"/>
      <c r="B195" s="28"/>
      <c r="C195" s="28"/>
      <c r="D195" s="28"/>
      <c r="E195" s="28"/>
      <c r="F195" s="28"/>
      <c r="G195" s="46" t="s">
        <v>11</v>
      </c>
      <c r="H195" s="28"/>
      <c r="I195" s="46" t="s">
        <v>11</v>
      </c>
      <c r="J195" s="28"/>
    </row>
    <row r="196" spans="1:10" ht="15.75">
      <c r="A196" s="28" t="s">
        <v>276</v>
      </c>
      <c r="B196" s="28"/>
      <c r="C196" s="28"/>
      <c r="D196" s="28"/>
      <c r="E196" s="28"/>
      <c r="F196" s="28"/>
      <c r="G196" s="86" t="s">
        <v>277</v>
      </c>
      <c r="H196" s="87"/>
      <c r="I196" s="86" t="s">
        <v>277</v>
      </c>
      <c r="J196" s="28"/>
    </row>
    <row r="197" spans="1:10" ht="15.75">
      <c r="A197" s="28"/>
      <c r="B197" s="28"/>
      <c r="C197" s="28"/>
      <c r="D197" s="28"/>
      <c r="E197" s="28"/>
      <c r="F197" s="88"/>
      <c r="G197" s="89"/>
      <c r="H197" s="90"/>
      <c r="I197" s="89"/>
      <c r="J197" s="28"/>
    </row>
    <row r="198" spans="1:10" ht="15.75">
      <c r="A198" s="28"/>
      <c r="B198" s="28"/>
      <c r="C198" s="28"/>
      <c r="D198" s="28"/>
      <c r="E198" s="28"/>
      <c r="F198" s="31"/>
      <c r="G198" s="31"/>
      <c r="H198" s="31"/>
      <c r="I198" s="31"/>
      <c r="J198" s="28"/>
    </row>
    <row r="199" spans="1:10" ht="15.75">
      <c r="A199" s="77" t="s">
        <v>278</v>
      </c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5.75">
      <c r="A200" s="28"/>
      <c r="B200" s="5" t="s">
        <v>279</v>
      </c>
      <c r="C200" s="28"/>
      <c r="D200" s="28"/>
      <c r="E200" s="28"/>
      <c r="F200" s="28"/>
      <c r="G200" s="28"/>
      <c r="H200" s="28"/>
      <c r="I200" s="28"/>
      <c r="J200" s="28"/>
    </row>
    <row r="201" spans="1:10" ht="15.75">
      <c r="A201" s="28"/>
      <c r="B201" s="28"/>
      <c r="C201" s="28"/>
      <c r="D201" s="28"/>
      <c r="E201" s="28"/>
      <c r="F201" s="115" t="s">
        <v>280</v>
      </c>
      <c r="G201" s="115"/>
      <c r="H201" s="28" t="s">
        <v>252</v>
      </c>
      <c r="I201" s="91"/>
      <c r="J201" s="28"/>
    </row>
    <row r="202" spans="1:10" ht="15.75">
      <c r="A202" s="28"/>
      <c r="B202" s="28"/>
      <c r="C202" s="28"/>
      <c r="D202" s="28"/>
      <c r="E202" s="28"/>
      <c r="F202" s="46" t="s">
        <v>9</v>
      </c>
      <c r="G202" s="46" t="s">
        <v>10</v>
      </c>
      <c r="H202" s="46" t="s">
        <v>9</v>
      </c>
      <c r="I202" s="46" t="s">
        <v>10</v>
      </c>
      <c r="J202" s="28"/>
    </row>
    <row r="203" spans="1:10" ht="15.75">
      <c r="A203" s="28"/>
      <c r="B203" s="28"/>
      <c r="C203" s="28"/>
      <c r="D203" s="28"/>
      <c r="E203" s="28"/>
      <c r="F203" s="46" t="s">
        <v>11</v>
      </c>
      <c r="G203" s="46" t="s">
        <v>11</v>
      </c>
      <c r="H203" s="46" t="s">
        <v>11</v>
      </c>
      <c r="I203" s="46" t="s">
        <v>11</v>
      </c>
      <c r="J203" s="28"/>
    </row>
    <row r="204" spans="1:10" ht="15.75">
      <c r="A204" s="28"/>
      <c r="B204" s="28" t="s">
        <v>51</v>
      </c>
      <c r="C204" s="28"/>
      <c r="D204" s="28"/>
      <c r="E204" s="28"/>
      <c r="F204" s="28"/>
      <c r="G204" s="28"/>
      <c r="H204" s="28"/>
      <c r="I204" s="28"/>
      <c r="J204" s="28"/>
    </row>
    <row r="205" spans="1:10" ht="15.75">
      <c r="A205" s="28"/>
      <c r="B205" s="28" t="s">
        <v>281</v>
      </c>
      <c r="C205" s="28"/>
      <c r="D205" s="28"/>
      <c r="E205" s="28"/>
      <c r="F205" s="48">
        <v>277</v>
      </c>
      <c r="G205" s="48">
        <v>654</v>
      </c>
      <c r="H205" s="65">
        <v>-1009</v>
      </c>
      <c r="I205" s="65">
        <v>1014</v>
      </c>
      <c r="J205" s="28"/>
    </row>
    <row r="206" spans="1:10" ht="15.75">
      <c r="A206" s="28"/>
      <c r="B206" s="28"/>
      <c r="C206" s="28"/>
      <c r="D206" s="28"/>
      <c r="E206" s="28"/>
      <c r="F206" s="38"/>
      <c r="G206" s="48"/>
      <c r="H206" s="38"/>
      <c r="I206" s="38"/>
      <c r="J206" s="28"/>
    </row>
    <row r="207" spans="1:10" ht="15.75">
      <c r="A207" s="28"/>
      <c r="B207" s="28" t="s">
        <v>282</v>
      </c>
      <c r="C207" s="28"/>
      <c r="D207" s="28"/>
      <c r="E207" s="28"/>
      <c r="F207" s="38">
        <v>243000</v>
      </c>
      <c r="G207" s="48">
        <v>243000</v>
      </c>
      <c r="H207" s="38">
        <v>243000</v>
      </c>
      <c r="I207" s="38">
        <v>243000</v>
      </c>
      <c r="J207" s="28"/>
    </row>
    <row r="208" spans="1:10" ht="15.75">
      <c r="A208" s="28"/>
      <c r="B208" s="28" t="s">
        <v>283</v>
      </c>
      <c r="C208" s="28"/>
      <c r="D208" s="28"/>
      <c r="E208" s="28"/>
      <c r="F208" s="41"/>
      <c r="G208" s="70"/>
      <c r="H208" s="41"/>
      <c r="I208" s="41"/>
      <c r="J208" s="28"/>
    </row>
    <row r="209" spans="1:10" ht="15.75">
      <c r="A209" s="28"/>
      <c r="B209" s="28"/>
      <c r="C209" s="28"/>
      <c r="D209" s="28"/>
      <c r="E209" s="28"/>
      <c r="F209" s="28"/>
      <c r="G209" s="48"/>
      <c r="H209" s="28"/>
      <c r="I209" s="28"/>
      <c r="J209" s="28"/>
    </row>
    <row r="210" spans="1:10" ht="15.75">
      <c r="A210" s="28"/>
      <c r="B210" s="28" t="s">
        <v>284</v>
      </c>
      <c r="C210" s="28"/>
      <c r="D210" s="28"/>
      <c r="E210" s="28"/>
      <c r="F210" s="92">
        <f>F205/F207*100</f>
        <v>0.11399176954732511</v>
      </c>
      <c r="G210" s="93">
        <f>+G205/G207*100</f>
        <v>0.2691358024691358</v>
      </c>
      <c r="H210" s="92">
        <f>H205/H207*100</f>
        <v>-0.4152263374485597</v>
      </c>
      <c r="I210" s="53">
        <f>+I205/I207*100</f>
        <v>0.4172839506172839</v>
      </c>
      <c r="J210" s="28"/>
    </row>
    <row r="211" spans="1:10" ht="15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5.75">
      <c r="A212" s="28"/>
      <c r="B212" s="5" t="s">
        <v>285</v>
      </c>
      <c r="C212" s="28"/>
      <c r="D212" s="28"/>
      <c r="E212" s="28"/>
      <c r="F212" s="28"/>
      <c r="G212" s="28"/>
      <c r="H212" s="28"/>
      <c r="I212" s="28"/>
      <c r="J212" s="28"/>
    </row>
    <row r="213" spans="1:10" ht="15.75">
      <c r="A213" s="28"/>
      <c r="B213" s="28" t="s">
        <v>286</v>
      </c>
      <c r="C213" s="28"/>
      <c r="D213" s="28"/>
      <c r="E213" s="28"/>
      <c r="F213" s="46" t="s">
        <v>36</v>
      </c>
      <c r="G213" s="46" t="s">
        <v>36</v>
      </c>
      <c r="H213" s="46" t="s">
        <v>36</v>
      </c>
      <c r="I213" s="46" t="s">
        <v>36</v>
      </c>
      <c r="J213" s="28"/>
    </row>
    <row r="214" spans="1:10" ht="15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5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5.75">
      <c r="A216" s="77" t="s">
        <v>287</v>
      </c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5.75">
      <c r="A217" s="28" t="s">
        <v>288</v>
      </c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5.75">
      <c r="A218" s="28" t="s">
        <v>289</v>
      </c>
      <c r="B218" s="28"/>
      <c r="C218" s="28"/>
      <c r="D218" s="28"/>
      <c r="E218" s="28"/>
      <c r="F218" s="28"/>
      <c r="G218" s="28"/>
      <c r="H218" s="28"/>
      <c r="I218" s="28"/>
      <c r="J218" s="28"/>
    </row>
  </sheetData>
  <mergeCells count="2">
    <mergeCell ref="H151:I151"/>
    <mergeCell ref="F201:G201"/>
  </mergeCells>
  <printOptions/>
  <pageMargins left="0.75" right="0.75" top="0.23" bottom="0.16" header="0.25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Technologies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Hicks-Woode Corporate Services (Penang) Sdn Bhd</cp:lastModifiedBy>
  <cp:lastPrinted>2002-08-04T01:20:25Z</cp:lastPrinted>
  <dcterms:created xsi:type="dcterms:W3CDTF">2002-08-04T00:21:54Z</dcterms:created>
  <dcterms:modified xsi:type="dcterms:W3CDTF">2007-08-29T09:22:50Z</dcterms:modified>
  <cp:category/>
  <cp:version/>
  <cp:contentType/>
  <cp:contentStatus/>
</cp:coreProperties>
</file>